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241.67.83\Common\Investor Relations\Investor Relations_backup18-Jan-2024\Investor\Q3FY25\Results\BHL\"/>
    </mc:Choice>
  </mc:AlternateContent>
  <bookViews>
    <workbookView xWindow="0" yWindow="0" windowWidth="20490" windowHeight="7020" tabRatio="783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file-1'!$A$1:$H$63</definedName>
    <definedName name="_xlnm.Print_Area" localSheetId="2">'Trends file-2 '!$A$1:$H$51</definedName>
    <definedName name="_xlnm.Print_Area" localSheetId="3">'Trends file-3'!$A$1:$H$48</definedName>
    <definedName name="_xlnm.Print_Area" localSheetId="4">'Trends file-4'!$A$1:$H$48</definedName>
    <definedName name="_xlnm.Print_Area" localSheetId="5">'Trends file-5-SCH'!$A$1:$H$70</definedName>
    <definedName name="_xlnm.Print_Area" localSheetId="6">'Trends file-6-Ops'!$A$1:$H$40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62913"/>
</workbook>
</file>

<file path=xl/calcChain.xml><?xml version="1.0" encoding="utf-8"?>
<calcChain xmlns="http://schemas.openxmlformats.org/spreadsheetml/2006/main">
  <c r="A5" i="7" l="1"/>
  <c r="F1" i="6"/>
  <c r="G25" i="3" l="1"/>
  <c r="G38" i="3"/>
  <c r="G4" i="3"/>
  <c r="G35" i="4" l="1"/>
  <c r="G6" i="4"/>
  <c r="G18" i="4" s="1"/>
  <c r="G26" i="4" s="1"/>
  <c r="D6" i="11" l="1"/>
  <c r="D6" i="10"/>
  <c r="D8" i="4"/>
  <c r="D5" i="6" s="1"/>
  <c r="D35" i="6" s="1"/>
  <c r="D47" i="7"/>
  <c r="D6" i="3"/>
  <c r="F6" i="3"/>
  <c r="F6" i="10"/>
  <c r="F47" i="7"/>
  <c r="F6" i="11"/>
  <c r="F8" i="4"/>
  <c r="F5" i="6" s="1"/>
  <c r="F35" i="6" s="1"/>
  <c r="G8" i="4"/>
  <c r="G5" i="6" s="1"/>
  <c r="G35" i="6" s="1"/>
  <c r="G6" i="10"/>
  <c r="G47" i="7"/>
  <c r="G6" i="11"/>
  <c r="G6" i="3"/>
  <c r="E6" i="10"/>
  <c r="E6" i="3"/>
  <c r="E47" i="7"/>
  <c r="E8" i="4"/>
  <c r="E5" i="6" s="1"/>
  <c r="E35" i="6" s="1"/>
  <c r="E6" i="11"/>
  <c r="C6" i="10"/>
  <c r="C8" i="4"/>
  <c r="C5" i="6" s="1"/>
  <c r="C35" i="6" s="1"/>
  <c r="C6" i="3"/>
  <c r="C47" i="7"/>
  <c r="C6" i="11"/>
  <c r="C64" i="4" l="1"/>
  <c r="C50" i="4"/>
  <c r="C20" i="4"/>
  <c r="C37" i="4"/>
  <c r="C40" i="3"/>
  <c r="C28" i="4"/>
  <c r="C27" i="3"/>
  <c r="G20" i="4"/>
  <c r="G50" i="4"/>
  <c r="G37" i="4"/>
  <c r="G40" i="3"/>
  <c r="G27" i="3"/>
  <c r="G28" i="4"/>
  <c r="G64" i="4"/>
  <c r="F27" i="3"/>
  <c r="F50" i="4"/>
  <c r="F40" i="3"/>
  <c r="F64" i="4"/>
  <c r="F28" i="4"/>
  <c r="F20" i="4"/>
  <c r="F37" i="4"/>
  <c r="D28" i="4"/>
  <c r="D50" i="4"/>
  <c r="D20" i="4"/>
  <c r="D27" i="3"/>
  <c r="D37" i="4"/>
  <c r="D64" i="4"/>
  <c r="D40" i="3"/>
  <c r="E28" i="4"/>
  <c r="E37" i="4"/>
  <c r="E40" i="3"/>
  <c r="E20" i="4"/>
  <c r="E27" i="3"/>
  <c r="E64" i="4"/>
  <c r="E50" i="4"/>
</calcChain>
</file>

<file path=xl/sharedStrings.xml><?xml version="1.0" encoding="utf-8"?>
<sst xmlns="http://schemas.openxmlformats.org/spreadsheetml/2006/main" count="285" uniqueCount="198">
  <si>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</si>
  <si>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</si>
  <si>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</si>
  <si>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</si>
  <si>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</si>
  <si>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</si>
  <si>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</si>
  <si>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</si>
  <si>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</si>
  <si>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</si>
  <si>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</si>
  <si>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</si>
  <si>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</si>
  <si>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</si>
  <si>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</si>
  <si>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</si>
  <si>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</si>
  <si>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</si>
  <si>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</si>
  <si>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</si>
  <si>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</si>
  <si>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</si>
  <si>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</si>
  <si>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</si>
  <si>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</si>
  <si>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Income tax expense</t>
  </si>
  <si>
    <t>Rs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</si>
  <si>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</si>
  <si>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</si>
  <si>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</si>
  <si>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</si>
  <si>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</si>
  <si>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</si>
  <si>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</si>
  <si>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</si>
  <si>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</si>
  <si>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</si>
  <si>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</si>
  <si>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</si>
  <si>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</si>
  <si>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Total Customers Base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</si>
  <si>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</si>
  <si>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</si>
  <si>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</si>
  <si>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</si>
  <si>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</si>
  <si>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</si>
  <si>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</si>
  <si>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</si>
  <si>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</si>
  <si>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</si>
  <si>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</si>
  <si>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</si>
  <si>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</si>
  <si>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 xml:space="preserve">Average Revenue Per User (ARPU) 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</si>
  <si>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</si>
  <si>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</si>
  <si>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</si>
  <si>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</si>
  <si>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</si>
  <si>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</si>
  <si>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</si>
  <si>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</si>
  <si>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</si>
  <si>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</si>
  <si>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</si>
  <si>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</si>
  <si>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</si>
  <si>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</si>
  <si>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</si>
  <si>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</si>
  <si>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In INR</t>
  </si>
  <si>
    <t>In USD</t>
  </si>
  <si>
    <t>Profit before Tax</t>
  </si>
  <si>
    <t>US</t>
  </si>
  <si>
    <t>Deferred payment liability</t>
  </si>
  <si>
    <t>Other expenses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</si>
  <si>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</si>
  <si>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</si>
  <si>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</si>
  <si>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</si>
  <si>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</si>
  <si>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</si>
  <si>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</si>
  <si>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t>[AS PER INDIAN ACCOUNTING STANDARDS (Ind-AS)]</t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</si>
  <si>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</si>
  <si>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</si>
  <si>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</si>
  <si>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</si>
  <si>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</si>
  <si>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</si>
  <si>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</si>
  <si>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</si>
  <si>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</si>
  <si>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</si>
  <si>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</si>
  <si>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</si>
  <si>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</si>
  <si>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</si>
  <si>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</si>
  <si>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</si>
  <si>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</si>
  <si>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Non-current liabilities</t>
  </si>
  <si>
    <t>Financial Liabilities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</si>
  <si>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</si>
  <si>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</si>
  <si>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</si>
  <si>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</si>
  <si>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</si>
  <si>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</si>
  <si>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</si>
  <si>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</si>
  <si>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</si>
  <si>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 xml:space="preserve">       Re-measurement gains / (losses) on defined benefit plans</t>
  </si>
  <si>
    <t>Amount in Rs Mn, except ratios</t>
  </si>
  <si>
    <t xml:space="preserve">     Interest and other finance charges paid</t>
  </si>
  <si>
    <t>Cash and Cash Equivalents</t>
  </si>
  <si>
    <t>Sales and marketing expenses</t>
  </si>
  <si>
    <t>Items not to be reclassified to profit or loss :</t>
  </si>
  <si>
    <t>Basic</t>
  </si>
  <si>
    <t>Diluted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</si>
  <si>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</si>
  <si>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</si>
  <si>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</si>
  <si>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</si>
  <si>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</si>
  <si>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</si>
  <si>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</si>
  <si>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Cash and cash equivalents as at beginning of the period</t>
  </si>
  <si>
    <t xml:space="preserve">Cash and cash equivalents as at end of the period </t>
  </si>
  <si>
    <t>Total Assets</t>
  </si>
  <si>
    <t xml:space="preserve"> - Borrowings</t>
  </si>
  <si>
    <t xml:space="preserve"> - Trade Payables</t>
  </si>
  <si>
    <t xml:space="preserve">     Finance costs</t>
  </si>
  <si>
    <t>Net cash (used in) / generated from investing activities (b)</t>
  </si>
  <si>
    <t xml:space="preserve">Current tax liabilities (net) </t>
  </si>
  <si>
    <t>Other income</t>
  </si>
  <si>
    <t>Finance Lease Obligation</t>
  </si>
  <si>
    <t>Net Debt including Finance Lease Obligations</t>
  </si>
  <si>
    <t>Tax expense</t>
  </si>
  <si>
    <t>Deferred tax</t>
  </si>
  <si>
    <t xml:space="preserve">Revenue </t>
  </si>
  <si>
    <t>Total</t>
  </si>
  <si>
    <t>Other comprehensive income / (loss) for the period</t>
  </si>
  <si>
    <t>Total comprehensive income / (loss) for the period</t>
  </si>
  <si>
    <t>Net increase / (decrease) in cash and cash equivalents during the period (a+b+c)</t>
  </si>
  <si>
    <t>Profit after tax (before exceptional items)</t>
  </si>
  <si>
    <t>Net income (before exceptional items)</t>
  </si>
  <si>
    <t>Net Debt excluding Finance Lease Obligations</t>
  </si>
  <si>
    <t>Income &amp; Deferred tax assets (net)</t>
  </si>
  <si>
    <t xml:space="preserve">     Other assets and liabilities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</si>
  <si>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</si>
  <si>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</si>
  <si>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</si>
  <si>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</si>
  <si>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</si>
  <si>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 xml:space="preserve">     Purchase of intangible assets, spectrum- DPL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</si>
  <si>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</si>
  <si>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</si>
  <si>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</si>
  <si>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</si>
  <si>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</si>
  <si>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</si>
  <si>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>Amount in Rs Mn</t>
  </si>
  <si>
    <t>Earnings per share (Face value : Rs. 5/- each) (In Rupees) from Continuing and Discontinuing Operations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</si>
  <si>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</si>
  <si>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</si>
  <si>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</si>
  <si>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>GBs</t>
  </si>
  <si>
    <t>Mn GBs</t>
  </si>
  <si>
    <t>Total GBs on the network</t>
  </si>
  <si>
    <t>Net income (after exceptional items)</t>
  </si>
  <si>
    <t>FINANCIAL STATEMENTS FOR PAST FIVE QUARTERS - BHARTI HEXACOM LIMITED</t>
  </si>
  <si>
    <t>Statements of Operations as per Indian Accounting Standards (Ind-AS)</t>
  </si>
  <si>
    <t>Balance Sheet as per Indian Accounting Standards (Ind-AS)</t>
  </si>
  <si>
    <t xml:space="preserve"> Statement of Cash Flows as per Indian Accounting Standards (Ind-AS)</t>
  </si>
  <si>
    <t>Summarised Statement of Operations (net of inter segment eliminations)</t>
  </si>
  <si>
    <t>Statement of Operations as per Indian Accounting Standards (Ind-AS)</t>
  </si>
  <si>
    <t>Summarized Statement of Income Net of Inter Segment Eliminations</t>
  </si>
  <si>
    <t>FINANCIAL STATEMENTS - BHARTI HEXACOM LIMITED</t>
  </si>
  <si>
    <t>Summarized Balance Sheet (As per Ind AS)</t>
  </si>
  <si>
    <t>Statement of Cash Flows</t>
  </si>
  <si>
    <t>Summarised Statement of Operations as per Ind-AS (net of inter segment eliminations)</t>
  </si>
  <si>
    <t xml:space="preserve"> Segment wise summarised statement of operations as per Ind-AS:</t>
  </si>
  <si>
    <t>Schedule of Net Debt</t>
  </si>
  <si>
    <t>Schedule of  Finance Cost</t>
  </si>
  <si>
    <t>Equity</t>
  </si>
  <si>
    <t>Exceptional Items (net of tax)</t>
  </si>
  <si>
    <r>
      <t xml:space="preserve">Mobile Services - </t>
    </r>
    <r>
      <rPr>
        <sz val="8"/>
        <rFont val="Arial"/>
        <family val="2"/>
      </rPr>
      <t>Comprises of operations of Mobile Services</t>
    </r>
  </si>
  <si>
    <r>
      <t xml:space="preserve">Homes and Office Services - </t>
    </r>
    <r>
      <rPr>
        <sz val="8"/>
        <rFont val="Arial"/>
        <family val="2"/>
      </rPr>
      <t>Comprises of operations of Homes and Office Services.</t>
    </r>
  </si>
  <si>
    <t>Statement of Comprehensive Income</t>
  </si>
  <si>
    <t>Profit from operating activites before depreciation, amortization, finance cost, exceptional items &amp; tax</t>
  </si>
  <si>
    <t xml:space="preserve">       Tax credit / (expense) </t>
  </si>
  <si>
    <t>Intangible assets (Incl IAUD)</t>
  </si>
  <si>
    <t>License fee / spectrum charges</t>
  </si>
  <si>
    <t>Of which Smartphone data customers</t>
  </si>
  <si>
    <t xml:space="preserve">6.0 Operational Performance </t>
  </si>
  <si>
    <t xml:space="preserve">     Net loss on derivative financial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</si>
</sst>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1" formatCode="_ * #,##0_ ;_ * \-#,##0_ ;_ * &quot;-&quot;_ ;_ @_ "/>
    <numFmt numFmtId="43" formatCode="_ * #,##0.00_ ;_ * \-#,##0.00_ ;_ * &quot;-&quot;??_ ;_ @_ "/>
    <numFmt numFmtId="164" formatCode="&quot;$&quot;#,##0_);[Red]\(&quot;$&quot;#,##0\)"/>
    <numFmt numFmtId="165" formatCode="_(* #,##0.00_);_(* \(#,##0.00\);_(* &quot;-&quot;??_);_(@_)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4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165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8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58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164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7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0" fontId="15" fillId="0" borderId="0" xfId="0" applyFont="1" applyFill="1"/>
    <xf numFmtId="0" fontId="16" fillId="0" borderId="0" xfId="0" applyFont="1" applyFill="1"/>
    <xf numFmtId="0" fontId="0" fillId="0" borderId="0" xfId="0" applyAlignment="1">
      <alignment wrapText="1"/>
    </xf>
    <xf numFmtId="0" fontId="17" fillId="5" borderId="0" xfId="0" applyFont="1" applyFill="1" applyBorder="1"/>
    <xf numFmtId="2" fontId="17" fillId="5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37" fontId="16" fillId="8" borderId="11" xfId="0" applyNumberFormat="1" applyFont="1" applyFill="1" applyBorder="1" applyAlignment="1">
      <alignment horizontal="center" vertical="center"/>
    </xf>
    <xf numFmtId="37" fontId="16" fillId="8" borderId="12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0" fontId="16" fillId="8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/>
    <xf numFmtId="0" fontId="60" fillId="0" borderId="0" xfId="0" applyFont="1" applyFill="1" applyAlignment="1">
      <alignment horizontal="center"/>
    </xf>
    <xf numFmtId="0" fontId="3" fillId="0" borderId="0" xfId="0" applyFont="1" applyFill="1"/>
    <xf numFmtId="178" fontId="15" fillId="0" borderId="21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3" xfId="0" applyFont="1" applyFill="1" applyBorder="1"/>
    <xf numFmtId="0" fontId="3" fillId="5" borderId="24" xfId="0" applyFont="1" applyFill="1" applyBorder="1"/>
    <xf numFmtId="0" fontId="3" fillId="5" borderId="25" xfId="80" applyFont="1" applyFill="1" applyBorder="1" applyAlignment="1" applyProtection="1">
      <alignment horizontal="left" vertical="center" indent="1"/>
    </xf>
    <xf numFmtId="0" fontId="3" fillId="5" borderId="25" xfId="80" applyFont="1" applyFill="1" applyBorder="1" applyAlignment="1" applyProtection="1">
      <alignment horizontal="left" vertical="center" wrapText="1" indent="1"/>
    </xf>
    <xf numFmtId="0" fontId="15" fillId="5" borderId="25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37" fontId="3" fillId="0" borderId="0" xfId="77" applyNumberFormat="1" applyFont="1"/>
    <xf numFmtId="37" fontId="15" fillId="0" borderId="0" xfId="77" applyNumberFormat="1" applyFont="1"/>
    <xf numFmtId="37" fontId="16" fillId="5" borderId="0" xfId="0" applyNumberFormat="1" applyFont="1" applyFill="1" applyBorder="1"/>
    <xf numFmtId="37" fontId="0" fillId="0" borderId="0" xfId="0" applyNumberFormat="1" applyFill="1"/>
    <xf numFmtId="0" fontId="15" fillId="0" borderId="0" xfId="94" applyFont="1" applyFill="1" applyBorder="1" applyAlignment="1">
      <alignment horizontal="left" vertical="center" wrapText="1"/>
    </xf>
    <xf numFmtId="3" fontId="3" fillId="8" borderId="11" xfId="0" applyNumberFormat="1" applyFont="1" applyFill="1" applyBorder="1" applyAlignment="1">
      <alignment horizontal="center"/>
    </xf>
    <xf numFmtId="0" fontId="3" fillId="5" borderId="27" xfId="0" applyFont="1" applyFill="1" applyBorder="1" applyAlignment="1">
      <alignment wrapText="1"/>
    </xf>
    <xf numFmtId="37" fontId="3" fillId="8" borderId="11" xfId="0" applyNumberFormat="1" applyFont="1" applyFill="1" applyBorder="1" applyAlignment="1">
      <alignment horizontal="center"/>
    </xf>
    <xf numFmtId="3" fontId="3" fillId="8" borderId="28" xfId="0" applyNumberFormat="1" applyFont="1" applyFill="1" applyBorder="1" applyAlignment="1">
      <alignment horizontal="center"/>
    </xf>
    <xf numFmtId="0" fontId="3" fillId="5" borderId="22" xfId="54" applyNumberFormat="1" applyFont="1" applyFill="1" applyBorder="1" applyAlignment="1" applyProtection="1">
      <alignment horizontal="left" vertical="center" wrapText="1"/>
      <protection locked="0"/>
    </xf>
    <xf numFmtId="172" fontId="15" fillId="0" borderId="0" xfId="54" applyNumberFormat="1" applyFont="1" applyFill="1" applyBorder="1" applyAlignment="1">
      <alignment horizontal="left" indent="1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 applyAlignment="1">
      <alignment wrapText="1"/>
    </xf>
    <xf numFmtId="0" fontId="16" fillId="0" borderId="13" xfId="0" applyFont="1" applyFill="1" applyBorder="1"/>
    <xf numFmtId="0" fontId="3" fillId="0" borderId="29" xfId="0" applyFont="1" applyFill="1" applyBorder="1"/>
    <xf numFmtId="0" fontId="3" fillId="5" borderId="3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19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57" fillId="0" borderId="0" xfId="0" applyFont="1" applyFill="1"/>
    <xf numFmtId="37" fontId="57" fillId="0" borderId="0" xfId="0" applyNumberFormat="1" applyFont="1" applyFill="1"/>
    <xf numFmtId="37" fontId="3" fillId="0" borderId="11" xfId="0" applyNumberFormat="1" applyFont="1" applyFill="1" applyBorder="1" applyAlignment="1">
      <alignment horizontal="center"/>
    </xf>
    <xf numFmtId="37" fontId="16" fillId="0" borderId="11" xfId="0" applyNumberFormat="1" applyFont="1" applyFill="1" applyBorder="1" applyAlignment="1">
      <alignment horizontal="center" vertical="center"/>
    </xf>
    <xf numFmtId="37" fontId="16" fillId="0" borderId="12" xfId="0" applyNumberFormat="1" applyFont="1" applyFill="1" applyBorder="1" applyAlignment="1">
      <alignment horizontal="center" vertical="center"/>
    </xf>
    <xf numFmtId="37" fontId="15" fillId="8" borderId="31" xfId="53" applyNumberFormat="1" applyFont="1" applyFill="1" applyBorder="1" applyAlignment="1">
      <alignment horizontal="center"/>
    </xf>
    <xf numFmtId="37" fontId="15" fillId="8" borderId="32" xfId="0" applyNumberFormat="1" applyFont="1" applyFill="1" applyBorder="1" applyAlignment="1">
      <alignment horizontal="center"/>
    </xf>
    <xf numFmtId="37" fontId="3" fillId="8" borderId="32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37" fontId="15" fillId="0" borderId="31" xfId="53" applyNumberFormat="1" applyFont="1" applyFill="1" applyBorder="1" applyAlignment="1">
      <alignment horizontal="center"/>
    </xf>
    <xf numFmtId="37" fontId="3" fillId="0" borderId="32" xfId="0" applyNumberFormat="1" applyFont="1" applyFill="1" applyBorder="1" applyAlignment="1">
      <alignment horizontal="center"/>
    </xf>
    <xf numFmtId="0" fontId="16" fillId="8" borderId="34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18" xfId="55" applyNumberFormat="1" applyFont="1" applyFill="1" applyBorder="1" applyAlignment="1">
      <alignment horizontal="center" vertical="center"/>
    </xf>
    <xf numFmtId="37" fontId="3" fillId="8" borderId="32" xfId="55" applyNumberFormat="1" applyFont="1" applyFill="1" applyBorder="1" applyAlignment="1">
      <alignment horizontal="center" vertical="center"/>
    </xf>
    <xf numFmtId="37" fontId="15" fillId="8" borderId="32" xfId="55" applyNumberFormat="1" applyFont="1" applyFill="1" applyBorder="1" applyAlignment="1">
      <alignment horizontal="center" vertical="center"/>
    </xf>
    <xf numFmtId="37" fontId="3" fillId="8" borderId="31" xfId="0" applyNumberFormat="1" applyFont="1" applyFill="1" applyBorder="1" applyAlignment="1">
      <alignment horizontal="center"/>
    </xf>
    <xf numFmtId="37" fontId="3" fillId="8" borderId="35" xfId="0" applyNumberFormat="1" applyFont="1" applyFill="1" applyBorder="1" applyAlignment="1">
      <alignment horizontal="center"/>
    </xf>
    <xf numFmtId="37" fontId="16" fillId="8" borderId="31" xfId="0" applyNumberFormat="1" applyFont="1" applyFill="1" applyBorder="1" applyAlignment="1">
      <alignment horizontal="center"/>
    </xf>
    <xf numFmtId="37" fontId="16" fillId="8" borderId="32" xfId="0" applyNumberFormat="1" applyFont="1" applyFill="1" applyBorder="1" applyAlignment="1">
      <alignment horizontal="center" vertical="center"/>
    </xf>
    <xf numFmtId="37" fontId="16" fillId="8" borderId="32" xfId="0" applyNumberFormat="1" applyFont="1" applyFill="1" applyBorder="1" applyAlignment="1">
      <alignment horizontal="center"/>
    </xf>
    <xf numFmtId="37" fontId="15" fillId="8" borderId="36" xfId="0" applyNumberFormat="1" applyFont="1" applyFill="1" applyBorder="1" applyAlignment="1">
      <alignment horizontal="center"/>
    </xf>
    <xf numFmtId="0" fontId="15" fillId="5" borderId="20" xfId="80" applyFont="1" applyFill="1" applyBorder="1" applyAlignment="1" applyProtection="1">
      <alignment horizontal="left" vertical="center" indent="1"/>
      <protection locked="0"/>
    </xf>
    <xf numFmtId="37" fontId="15" fillId="8" borderId="37" xfId="0" applyNumberFormat="1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3" fillId="8" borderId="31" xfId="0" applyFont="1" applyFill="1" applyBorder="1"/>
    <xf numFmtId="0" fontId="16" fillId="8" borderId="34" xfId="0" applyFont="1" applyFill="1" applyBorder="1" applyAlignment="1">
      <alignment horizontal="left" vertical="center" wrapText="1"/>
    </xf>
    <xf numFmtId="165" fontId="18" fillId="5" borderId="0" xfId="53" applyFont="1" applyFill="1" applyBorder="1"/>
    <xf numFmtId="0" fontId="17" fillId="0" borderId="0" xfId="0" applyFont="1" applyFill="1" applyAlignment="1">
      <alignment horizontal="left" vertical="center" wrapText="1"/>
    </xf>
    <xf numFmtId="195" fontId="3" fillId="8" borderId="26" xfId="56" quotePrefix="1" applyNumberFormat="1" applyFont="1" applyFill="1" applyBorder="1" applyAlignment="1">
      <alignment horizontal="center" vertical="center"/>
    </xf>
    <xf numFmtId="37" fontId="16" fillId="0" borderId="31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/>
    </xf>
    <xf numFmtId="37" fontId="15" fillId="0" borderId="36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37" fontId="15" fillId="0" borderId="32" xfId="0" applyNumberFormat="1" applyFont="1" applyFill="1" applyBorder="1" applyAlignment="1">
      <alignment horizontal="center"/>
    </xf>
    <xf numFmtId="37" fontId="3" fillId="0" borderId="18" xfId="55" applyNumberFormat="1" applyFont="1" applyFill="1" applyBorder="1" applyAlignment="1">
      <alignment horizontal="center" vertical="center"/>
    </xf>
    <xf numFmtId="178" fontId="59" fillId="0" borderId="0" xfId="78" applyFont="1" applyAlignment="1">
      <alignment horizontal="right" vertical="center"/>
    </xf>
    <xf numFmtId="37" fontId="3" fillId="0" borderId="31" xfId="0" applyNumberFormat="1" applyFont="1" applyFill="1" applyBorder="1" applyAlignment="1">
      <alignment horizontal="center"/>
    </xf>
    <xf numFmtId="37" fontId="3" fillId="0" borderId="35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 vertical="center"/>
    </xf>
    <xf numFmtId="37" fontId="15" fillId="0" borderId="37" xfId="0" applyNumberFormat="1" applyFont="1" applyFill="1" applyBorder="1" applyAlignment="1">
      <alignment horizontal="center"/>
    </xf>
    <xf numFmtId="0" fontId="3" fillId="0" borderId="31" xfId="0" applyFont="1" applyFill="1" applyBorder="1"/>
    <xf numFmtId="173" fontId="15" fillId="5" borderId="0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1" fillId="0" borderId="0" xfId="0" applyFont="1" applyAlignment="1">
      <alignment horizontal="center"/>
    </xf>
    <xf numFmtId="0" fontId="15" fillId="5" borderId="38" xfId="80" applyFont="1" applyFill="1" applyBorder="1" applyAlignment="1" applyProtection="1">
      <alignment horizontal="left" vertical="center" wrapText="1" indent="1"/>
    </xf>
    <xf numFmtId="0" fontId="61" fillId="0" borderId="0" xfId="0" applyFont="1"/>
    <xf numFmtId="0" fontId="16" fillId="9" borderId="0" xfId="0" applyFont="1" applyFill="1" applyBorder="1"/>
    <xf numFmtId="37" fontId="15" fillId="9" borderId="0" xfId="0" applyNumberFormat="1" applyFont="1" applyFill="1" applyBorder="1" applyAlignment="1">
      <alignment horizontal="center"/>
    </xf>
    <xf numFmtId="37" fontId="16" fillId="9" borderId="0" xfId="0" applyNumberFormat="1" applyFont="1" applyFill="1" applyBorder="1" applyAlignment="1">
      <alignment horizontal="center" vertical="center"/>
    </xf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2" xfId="53" applyNumberFormat="1" applyFont="1" applyFill="1" applyBorder="1" applyAlignment="1">
      <alignment horizontal="center" vertical="center"/>
    </xf>
    <xf numFmtId="172" fontId="15" fillId="8" borderId="32" xfId="53" applyNumberFormat="1" applyFont="1" applyFill="1" applyBorder="1" applyAlignment="1">
      <alignment horizontal="center" vertical="center"/>
    </xf>
    <xf numFmtId="0" fontId="15" fillId="0" borderId="29" xfId="78" applyNumberFormat="1" applyFont="1" applyFill="1" applyBorder="1" applyAlignment="1">
      <alignment horizontal="left"/>
    </xf>
    <xf numFmtId="172" fontId="15" fillId="8" borderId="35" xfId="53" applyNumberFormat="1" applyFont="1" applyFill="1" applyBorder="1" applyAlignment="1">
      <alignment horizontal="center" vertical="center"/>
    </xf>
    <xf numFmtId="172" fontId="15" fillId="0" borderId="0" xfId="53" applyNumberFormat="1" applyFont="1" applyFill="1" applyBorder="1" applyAlignment="1">
      <alignment horizontal="center" vertical="center"/>
    </xf>
    <xf numFmtId="9" fontId="15" fillId="0" borderId="54" xfId="91" applyFont="1" applyFill="1" applyBorder="1" applyAlignment="1">
      <alignment horizontal="center" vertical="center"/>
    </xf>
    <xf numFmtId="0" fontId="62" fillId="0" borderId="0" xfId="0" applyFont="1"/>
    <xf numFmtId="172" fontId="15" fillId="0" borderId="22" xfId="53" applyNumberFormat="1" applyFont="1" applyFill="1" applyBorder="1" applyAlignment="1">
      <alignment horizontal="center" vertical="center"/>
    </xf>
    <xf numFmtId="9" fontId="15" fillId="0" borderId="29" xfId="90" applyFont="1" applyFill="1" applyBorder="1" applyAlignment="1">
      <alignment horizontal="center" vertical="center"/>
    </xf>
    <xf numFmtId="172" fontId="3" fillId="0" borderId="32" xfId="53" applyNumberFormat="1" applyFont="1" applyFill="1" applyBorder="1" applyAlignment="1">
      <alignment horizontal="center" vertical="center"/>
    </xf>
    <xf numFmtId="172" fontId="15" fillId="0" borderId="32" xfId="53" applyNumberFormat="1" applyFont="1" applyFill="1" applyBorder="1" applyAlignment="1">
      <alignment horizontal="center" vertical="center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29" xfId="81" applyFont="1" applyFill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55" xfId="53" applyNumberFormat="1" applyFont="1" applyFill="1" applyBorder="1" applyAlignment="1">
      <alignment horizontal="center" vertical="center"/>
    </xf>
    <xf numFmtId="172" fontId="15" fillId="0" borderId="55" xfId="53" applyNumberFormat="1" applyFont="1" applyFill="1" applyBorder="1"/>
    <xf numFmtId="172" fontId="15" fillId="8" borderId="55" xfId="53" applyNumberFormat="1" applyFont="1" applyFill="1" applyBorder="1"/>
    <xf numFmtId="172" fontId="15" fillId="0" borderId="55" xfId="53" applyNumberFormat="1" applyFont="1" applyFill="1" applyBorder="1" applyAlignment="1">
      <alignment horizontal="left"/>
    </xf>
    <xf numFmtId="3" fontId="3" fillId="8" borderId="33" xfId="90" applyNumberFormat="1" applyFont="1" applyFill="1" applyBorder="1" applyAlignment="1">
      <alignment horizontal="center"/>
    </xf>
    <xf numFmtId="3" fontId="3" fillId="0" borderId="33" xfId="90" applyNumberFormat="1" applyFont="1" applyFill="1" applyBorder="1" applyAlignment="1">
      <alignment horizontal="center"/>
    </xf>
    <xf numFmtId="174" fontId="15" fillId="0" borderId="0" xfId="90" applyNumberFormat="1" applyFont="1"/>
    <xf numFmtId="172" fontId="3" fillId="0" borderId="0" xfId="53" applyNumberFormat="1" applyFont="1" applyAlignment="1">
      <alignment horizontal="center" vertical="center"/>
    </xf>
    <xf numFmtId="172" fontId="3" fillId="0" borderId="0" xfId="53" applyNumberFormat="1" applyFont="1" applyFill="1" applyAlignment="1">
      <alignment horizontal="center" vertical="center"/>
    </xf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59" fillId="0" borderId="0" xfId="0" applyFont="1" applyAlignment="1">
      <alignment horizontal="right"/>
    </xf>
    <xf numFmtId="0" fontId="3" fillId="8" borderId="16" xfId="0" applyFont="1" applyFill="1" applyBorder="1" applyAlignment="1">
      <alignment horizontal="centerContinuous" vertical="center"/>
    </xf>
    <xf numFmtId="195" fontId="3" fillId="8" borderId="56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vertical="center" wrapText="1"/>
    </xf>
    <xf numFmtId="37" fontId="3" fillId="8" borderId="57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37" fontId="3" fillId="8" borderId="3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20" xfId="78" applyNumberFormat="1" applyFont="1" applyFill="1" applyBorder="1" applyAlignment="1">
      <alignment horizontal="left" wrapText="1"/>
    </xf>
    <xf numFmtId="37" fontId="15" fillId="8" borderId="37" xfId="55" applyNumberFormat="1" applyFont="1" applyFill="1" applyBorder="1" applyAlignment="1">
      <alignment horizontal="center" vertical="center"/>
    </xf>
    <xf numFmtId="37" fontId="15" fillId="0" borderId="20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0" fontId="3" fillId="0" borderId="0" xfId="78" applyNumberFormat="1" applyFont="1" applyBorder="1"/>
    <xf numFmtId="165" fontId="3" fillId="8" borderId="35" xfId="53" applyFont="1" applyFill="1" applyBorder="1" applyAlignment="1">
      <alignment horizontal="center" vertical="center"/>
    </xf>
    <xf numFmtId="165" fontId="3" fillId="0" borderId="0" xfId="53" applyFont="1" applyFill="1" applyBorder="1" applyAlignment="1">
      <alignment horizontal="center" vertical="center"/>
    </xf>
    <xf numFmtId="178" fontId="22" fillId="0" borderId="0" xfId="81" applyFont="1" applyFill="1" applyBorder="1" applyAlignment="1"/>
    <xf numFmtId="0" fontId="64" fillId="0" borderId="0" xfId="0" applyFont="1"/>
    <xf numFmtId="37" fontId="15" fillId="8" borderId="18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0" xfId="78" applyNumberFormat="1" applyFont="1" applyFill="1" applyBorder="1" applyAlignment="1">
      <alignment horizontal="left"/>
    </xf>
    <xf numFmtId="0" fontId="3" fillId="0" borderId="29" xfId="78" applyNumberFormat="1" applyFont="1" applyFill="1" applyBorder="1" applyAlignment="1">
      <alignment horizontal="left" wrapText="1"/>
    </xf>
    <xf numFmtId="4" fontId="3" fillId="8" borderId="35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2" xfId="53" applyNumberFormat="1" applyFont="1" applyFill="1" applyBorder="1" applyAlignment="1">
      <alignment horizontal="center" vertical="center"/>
    </xf>
    <xf numFmtId="172" fontId="3" fillId="0" borderId="0" xfId="125" applyNumberFormat="1" applyFont="1" applyBorder="1"/>
    <xf numFmtId="178" fontId="3" fillId="0" borderId="0" xfId="126" applyFont="1"/>
    <xf numFmtId="178" fontId="15" fillId="0" borderId="0" xfId="126" applyFont="1" applyBorder="1"/>
    <xf numFmtId="178" fontId="59" fillId="0" borderId="0" xfId="127" applyFont="1" applyAlignment="1">
      <alignment horizontal="right"/>
    </xf>
    <xf numFmtId="37" fontId="3" fillId="0" borderId="0" xfId="125" applyNumberFormat="1" applyFont="1" applyBorder="1" applyAlignment="1">
      <alignment horizontal="center"/>
    </xf>
    <xf numFmtId="178" fontId="3" fillId="8" borderId="18" xfId="126" applyFont="1" applyFill="1" applyBorder="1" applyAlignment="1">
      <alignment horizontal="center"/>
    </xf>
    <xf numFmtId="195" fontId="3" fillId="8" borderId="26" xfId="125" quotePrefix="1" applyNumberFormat="1" applyFont="1" applyFill="1" applyBorder="1" applyAlignment="1">
      <alignment horizontal="center"/>
    </xf>
    <xf numFmtId="0" fontId="15" fillId="0" borderId="0" xfId="127" applyNumberFormat="1" applyFont="1" applyBorder="1"/>
    <xf numFmtId="3" fontId="3" fillId="8" borderId="0" xfId="125" applyNumberFormat="1" applyFont="1" applyFill="1" applyBorder="1" applyAlignment="1">
      <alignment horizontal="center" vertical="center"/>
    </xf>
    <xf numFmtId="172" fontId="3" fillId="0" borderId="0" xfId="125" applyNumberFormat="1" applyFont="1" applyFill="1" applyBorder="1"/>
    <xf numFmtId="172" fontId="3" fillId="8" borderId="0" xfId="125" applyNumberFormat="1" applyFont="1" applyFill="1" applyBorder="1"/>
    <xf numFmtId="172" fontId="15" fillId="0" borderId="0" xfId="125" applyNumberFormat="1" applyFont="1" applyBorder="1"/>
    <xf numFmtId="172" fontId="3" fillId="0" borderId="0" xfId="125" applyNumberFormat="1" applyFont="1" applyBorder="1" applyAlignment="1">
      <alignment horizontal="left" indent="1"/>
    </xf>
    <xf numFmtId="37" fontId="3" fillId="0" borderId="0" xfId="126" applyNumberFormat="1" applyFont="1"/>
    <xf numFmtId="172" fontId="15" fillId="0" borderId="0" xfId="125" applyNumberFormat="1" applyFont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indent="1"/>
    </xf>
    <xf numFmtId="172" fontId="15" fillId="0" borderId="0" xfId="125" applyNumberFormat="1" applyFont="1" applyFill="1" applyBorder="1"/>
    <xf numFmtId="172" fontId="15" fillId="0" borderId="0" xfId="125" applyNumberFormat="1" applyFont="1" applyFill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8" fontId="15" fillId="0" borderId="0" xfId="126" applyFont="1"/>
    <xf numFmtId="172" fontId="15" fillId="0" borderId="0" xfId="125" applyNumberFormat="1" applyFont="1" applyBorder="1" applyAlignment="1">
      <alignment horizontal="left"/>
    </xf>
    <xf numFmtId="178" fontId="3" fillId="0" borderId="0" xfId="126" applyFont="1" applyBorder="1"/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Border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26" xfId="125" quotePrefix="1" applyNumberFormat="1" applyFont="1" applyFill="1" applyBorder="1" applyAlignment="1">
      <alignment horizontal="center" vertical="center"/>
    </xf>
    <xf numFmtId="178" fontId="3" fillId="8" borderId="18" xfId="126" applyFont="1" applyFill="1" applyBorder="1"/>
    <xf numFmtId="178" fontId="3" fillId="0" borderId="18" xfId="126" applyFont="1" applyFill="1" applyBorder="1"/>
    <xf numFmtId="178" fontId="3" fillId="8" borderId="32" xfId="126" applyFont="1" applyFill="1" applyBorder="1"/>
    <xf numFmtId="178" fontId="3" fillId="0" borderId="32" xfId="126" applyFont="1" applyFill="1" applyBorder="1"/>
    <xf numFmtId="37" fontId="15" fillId="8" borderId="32" xfId="129" applyNumberFormat="1" applyFont="1" applyFill="1" applyBorder="1" applyAlignment="1">
      <alignment horizontal="center" vertical="center"/>
    </xf>
    <xf numFmtId="37" fontId="15" fillId="0" borderId="32" xfId="129" applyNumberFormat="1" applyFont="1" applyFill="1" applyBorder="1" applyAlignment="1">
      <alignment horizontal="center" vertical="center"/>
    </xf>
    <xf numFmtId="178" fontId="3" fillId="8" borderId="32" xfId="126" applyFont="1" applyFill="1" applyBorder="1" applyAlignment="1">
      <alignment horizontal="center" vertical="center"/>
    </xf>
    <xf numFmtId="178" fontId="3" fillId="0" borderId="32" xfId="126" applyFont="1" applyFill="1" applyBorder="1" applyAlignment="1">
      <alignment horizontal="center" vertical="center"/>
    </xf>
    <xf numFmtId="37" fontId="3" fillId="8" borderId="32" xfId="126" applyNumberFormat="1" applyFont="1" applyFill="1" applyBorder="1" applyAlignment="1">
      <alignment horizontal="center" vertical="center"/>
    </xf>
    <xf numFmtId="37" fontId="3" fillId="0" borderId="32" xfId="126" applyNumberFormat="1" applyFont="1" applyFill="1" applyBorder="1" applyAlignment="1">
      <alignment horizontal="center" vertical="center"/>
    </xf>
    <xf numFmtId="196" fontId="3" fillId="8" borderId="32" xfId="126" applyNumberFormat="1" applyFont="1" applyFill="1" applyBorder="1" applyAlignment="1">
      <alignment horizontal="center" vertical="center"/>
    </xf>
    <xf numFmtId="196" fontId="3" fillId="0" borderId="32" xfId="126" applyNumberFormat="1" applyFont="1" applyFill="1" applyBorder="1" applyAlignment="1">
      <alignment horizontal="center" vertical="center"/>
    </xf>
    <xf numFmtId="37" fontId="15" fillId="8" borderId="32" xfId="126" applyNumberFormat="1" applyFont="1" applyFill="1" applyBorder="1" applyAlignment="1">
      <alignment horizontal="center" vertical="center"/>
    </xf>
    <xf numFmtId="37" fontId="15" fillId="0" borderId="32" xfId="126" applyNumberFormat="1" applyFont="1" applyFill="1" applyBorder="1" applyAlignment="1">
      <alignment horizontal="center" vertical="center"/>
    </xf>
    <xf numFmtId="37" fontId="15" fillId="8" borderId="35" xfId="126" applyNumberFormat="1" applyFont="1" applyFill="1" applyBorder="1" applyAlignment="1">
      <alignment horizontal="center" vertical="center"/>
    </xf>
    <xf numFmtId="37" fontId="15" fillId="0" borderId="35" xfId="126" applyNumberFormat="1" applyFont="1" applyFill="1" applyBorder="1" applyAlignment="1">
      <alignment horizontal="center" vertical="center"/>
    </xf>
    <xf numFmtId="178" fontId="3" fillId="0" borderId="0" xfId="126" applyFont="1" applyFill="1"/>
    <xf numFmtId="37" fontId="3" fillId="0" borderId="0" xfId="126" applyNumberFormat="1" applyFont="1" applyFill="1" applyAlignment="1">
      <alignment horizontal="center" vertical="center"/>
    </xf>
    <xf numFmtId="172" fontId="3" fillId="0" borderId="0" xfId="125" quotePrefix="1" applyNumberFormat="1" applyFont="1" applyFill="1" applyBorder="1" applyAlignment="1">
      <alignment horizontal="left" indent="1"/>
    </xf>
    <xf numFmtId="1" fontId="3" fillId="0" borderId="0" xfId="126" applyNumberFormat="1" applyFont="1"/>
    <xf numFmtId="1" fontId="3" fillId="0" borderId="0" xfId="126" applyNumberFormat="1" applyFont="1" applyAlignment="1">
      <alignment horizontal="center" vertical="center"/>
    </xf>
    <xf numFmtId="1" fontId="3" fillId="0" borderId="0" xfId="126" applyNumberFormat="1" applyFont="1" applyBorder="1"/>
    <xf numFmtId="1" fontId="3" fillId="0" borderId="0" xfId="125" applyNumberFormat="1" applyFont="1" applyBorder="1"/>
    <xf numFmtId="1" fontId="3" fillId="0" borderId="0" xfId="77" applyNumberFormat="1" applyFont="1" applyBorder="1"/>
    <xf numFmtId="1" fontId="3" fillId="0" borderId="0" xfId="55" applyNumberFormat="1" applyFont="1" applyBorder="1" applyAlignment="1">
      <alignment horizontal="center" vertical="center"/>
    </xf>
    <xf numFmtId="1" fontId="3" fillId="0" borderId="0" xfId="55" applyNumberFormat="1" applyFont="1" applyFill="1" applyBorder="1" applyAlignment="1">
      <alignment horizontal="center" vertical="center"/>
    </xf>
    <xf numFmtId="1" fontId="16" fillId="5" borderId="0" xfId="0" applyNumberFormat="1" applyFont="1" applyFill="1"/>
    <xf numFmtId="194" fontId="3" fillId="0" borderId="0" xfId="126" applyNumberFormat="1" applyFont="1"/>
    <xf numFmtId="194" fontId="3" fillId="0" borderId="0" xfId="126" applyNumberFormat="1" applyFont="1" applyAlignment="1">
      <alignment horizontal="center" vertical="center"/>
    </xf>
    <xf numFmtId="194" fontId="3" fillId="0" borderId="0" xfId="126" applyNumberFormat="1" applyFont="1" applyBorder="1"/>
    <xf numFmtId="194" fontId="3" fillId="0" borderId="0" xfId="125" applyNumberFormat="1" applyFont="1" applyBorder="1"/>
    <xf numFmtId="194" fontId="3" fillId="0" borderId="0" xfId="77" applyNumberFormat="1" applyFont="1" applyBorder="1"/>
    <xf numFmtId="194" fontId="3" fillId="0" borderId="0" xfId="55" applyNumberFormat="1" applyFont="1" applyBorder="1" applyAlignment="1">
      <alignment horizontal="center" vertical="center"/>
    </xf>
    <xf numFmtId="194" fontId="3" fillId="0" borderId="0" xfId="55" applyNumberFormat="1" applyFont="1" applyFill="1" applyBorder="1" applyAlignment="1">
      <alignment horizontal="center" vertical="center"/>
    </xf>
    <xf numFmtId="194" fontId="16" fillId="5" borderId="0" xfId="0" applyNumberFormat="1" applyFont="1" applyFill="1"/>
    <xf numFmtId="178" fontId="3" fillId="0" borderId="0" xfId="96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right" vertical="top"/>
    </xf>
    <xf numFmtId="37" fontId="15" fillId="0" borderId="0" xfId="0" applyNumberFormat="1" applyFont="1" applyFill="1" applyBorder="1" applyAlignment="1">
      <alignment horizontal="center" vertical="center"/>
    </xf>
    <xf numFmtId="178" fontId="15" fillId="0" borderId="59" xfId="81" applyFont="1" applyFill="1" applyBorder="1" applyAlignment="1">
      <alignment horizontal="left"/>
    </xf>
    <xf numFmtId="172" fontId="15" fillId="8" borderId="60" xfId="53" applyNumberFormat="1" applyFont="1" applyFill="1" applyBorder="1" applyAlignment="1">
      <alignment horizontal="center" vertical="center"/>
    </xf>
    <xf numFmtId="37" fontId="3" fillId="0" borderId="0" xfId="53" applyNumberFormat="1" applyFont="1" applyFill="1" applyBorder="1" applyAlignment="1">
      <alignment horizontal="center" vertical="center"/>
    </xf>
    <xf numFmtId="165" fontId="15" fillId="0" borderId="0" xfId="53" applyFont="1"/>
    <xf numFmtId="165" fontId="3" fillId="0" borderId="0" xfId="53" applyFont="1"/>
    <xf numFmtId="165" fontId="16" fillId="5" borderId="0" xfId="53" applyFont="1" applyFill="1" applyBorder="1"/>
    <xf numFmtId="172" fontId="16" fillId="5" borderId="0" xfId="53" applyNumberFormat="1" applyFont="1" applyFill="1" applyBorder="1"/>
    <xf numFmtId="0" fontId="61" fillId="0" borderId="0" xfId="0" applyFont="1" applyFill="1" applyBorder="1"/>
    <xf numFmtId="0" fontId="62" fillId="0" borderId="0" xfId="0" applyFont="1" applyFill="1" applyBorder="1"/>
    <xf numFmtId="178" fontId="3" fillId="0" borderId="0" xfId="126" applyFont="1" applyFill="1" applyBorder="1"/>
    <xf numFmtId="37" fontId="3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wrapText="1"/>
    </xf>
    <xf numFmtId="37" fontId="15" fillId="0" borderId="0" xfId="53" applyNumberFormat="1" applyFont="1" applyFill="1" applyBorder="1" applyAlignment="1">
      <alignment horizontal="center" vertical="center"/>
    </xf>
    <xf numFmtId="165" fontId="65" fillId="0" borderId="0" xfId="53" applyFont="1"/>
    <xf numFmtId="1" fontId="3" fillId="0" borderId="0" xfId="77" applyNumberFormat="1" applyFont="1" applyAlignment="1">
      <alignment horizontal="center" vertical="center"/>
    </xf>
    <xf numFmtId="0" fontId="15" fillId="0" borderId="0" xfId="78" applyNumberFormat="1" applyFont="1" applyFill="1" applyAlignment="1">
      <alignment horizontal="left" vertical="center" wrapText="1"/>
    </xf>
    <xf numFmtId="178" fontId="15" fillId="0" borderId="0" xfId="77" applyFont="1" applyAlignment="1">
      <alignment vertical="center"/>
    </xf>
    <xf numFmtId="37" fontId="15" fillId="0" borderId="0" xfId="77" applyNumberFormat="1" applyFont="1" applyAlignment="1">
      <alignment vertical="center"/>
    </xf>
    <xf numFmtId="37" fontId="3" fillId="8" borderId="32" xfId="0" applyNumberFormat="1" applyFont="1" applyFill="1" applyBorder="1" applyAlignment="1">
      <alignment horizontal="center" vertical="top"/>
    </xf>
    <xf numFmtId="37" fontId="3" fillId="0" borderId="32" xfId="0" applyNumberFormat="1" applyFont="1" applyFill="1" applyBorder="1" applyAlignment="1">
      <alignment horizontal="center" vertical="top"/>
    </xf>
    <xf numFmtId="165" fontId="15" fillId="0" borderId="10" xfId="0" applyNumberFormat="1" applyFont="1" applyFill="1" applyBorder="1" applyAlignment="1">
      <alignment horizontal="center" vertical="top"/>
    </xf>
    <xf numFmtId="37" fontId="15" fillId="8" borderId="32" xfId="0" applyNumberFormat="1" applyFont="1" applyFill="1" applyBorder="1" applyAlignment="1">
      <alignment horizontal="center" vertical="top"/>
    </xf>
    <xf numFmtId="37" fontId="15" fillId="0" borderId="32" xfId="0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174" fontId="3" fillId="8" borderId="32" xfId="90" applyNumberFormat="1" applyFont="1" applyFill="1" applyBorder="1" applyAlignment="1">
      <alignment horizontal="center" vertical="top"/>
    </xf>
    <xf numFmtId="174" fontId="3" fillId="0" borderId="32" xfId="90" applyNumberFormat="1" applyFont="1" applyFill="1" applyBorder="1" applyAlignment="1">
      <alignment horizontal="center" vertical="top"/>
    </xf>
    <xf numFmtId="174" fontId="3" fillId="8" borderId="32" xfId="0" applyNumberFormat="1" applyFont="1" applyFill="1" applyBorder="1" applyAlignment="1">
      <alignment horizontal="center" vertical="top"/>
    </xf>
    <xf numFmtId="174" fontId="3" fillId="0" borderId="32" xfId="0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1" fontId="3" fillId="8" borderId="32" xfId="0" applyNumberFormat="1" applyFont="1" applyFill="1" applyBorder="1" applyAlignment="1">
      <alignment horizontal="center" vertical="top"/>
    </xf>
    <xf numFmtId="1" fontId="3" fillId="0" borderId="32" xfId="0" applyNumberFormat="1" applyFont="1" applyFill="1" applyBorder="1" applyAlignment="1">
      <alignment horizontal="center" vertical="top"/>
    </xf>
    <xf numFmtId="173" fontId="3" fillId="8" borderId="32" xfId="0" applyNumberFormat="1" applyFont="1" applyFill="1" applyBorder="1" applyAlignment="1">
      <alignment horizontal="center" vertical="top"/>
    </xf>
    <xf numFmtId="173" fontId="3" fillId="0" borderId="32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37" fontId="17" fillId="8" borderId="32" xfId="0" applyNumberFormat="1" applyFont="1" applyFill="1" applyBorder="1" applyAlignment="1">
      <alignment horizontal="center" vertical="top"/>
    </xf>
    <xf numFmtId="37" fontId="17" fillId="0" borderId="32" xfId="0" applyNumberFormat="1" applyFont="1" applyFill="1" applyBorder="1" applyAlignment="1">
      <alignment horizontal="center" vertical="top"/>
    </xf>
    <xf numFmtId="174" fontId="17" fillId="8" borderId="32" xfId="90" applyNumberFormat="1" applyFont="1" applyFill="1" applyBorder="1" applyAlignment="1">
      <alignment horizontal="center" vertical="top"/>
    </xf>
    <xf numFmtId="174" fontId="17" fillId="0" borderId="32" xfId="90" applyNumberFormat="1" applyFont="1" applyFill="1" applyBorder="1" applyAlignment="1">
      <alignment horizontal="center" vertical="top"/>
    </xf>
    <xf numFmtId="2" fontId="3" fillId="8" borderId="32" xfId="53" applyNumberFormat="1" applyFont="1" applyFill="1" applyBorder="1" applyAlignment="1">
      <alignment horizontal="center" vertical="top"/>
    </xf>
    <xf numFmtId="2" fontId="3" fillId="0" borderId="32" xfId="53" applyNumberFormat="1" applyFont="1" applyFill="1" applyBorder="1" applyAlignment="1">
      <alignment horizontal="center" vertical="top"/>
    </xf>
    <xf numFmtId="37" fontId="3" fillId="8" borderId="32" xfId="53" applyNumberFormat="1" applyFont="1" applyFill="1" applyBorder="1" applyAlignment="1">
      <alignment horizontal="center" vertical="top"/>
    </xf>
    <xf numFmtId="37" fontId="3" fillId="0" borderId="32" xfId="53" applyNumberFormat="1" applyFont="1" applyFill="1" applyBorder="1" applyAlignment="1">
      <alignment horizontal="center" vertical="top"/>
    </xf>
    <xf numFmtId="194" fontId="3" fillId="8" borderId="32" xfId="0" applyNumberFormat="1" applyFont="1" applyFill="1" applyBorder="1" applyAlignment="1">
      <alignment horizontal="center" vertical="top"/>
    </xf>
    <xf numFmtId="194" fontId="3" fillId="0" borderId="32" xfId="0" applyNumberFormat="1" applyFont="1" applyFill="1" applyBorder="1" applyAlignment="1">
      <alignment horizontal="center" vertical="top"/>
    </xf>
    <xf numFmtId="0" fontId="66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top"/>
    </xf>
    <xf numFmtId="194" fontId="3" fillId="8" borderId="32" xfId="53" applyNumberFormat="1" applyFont="1" applyFill="1" applyBorder="1" applyAlignment="1">
      <alignment horizontal="center" vertical="top"/>
    </xf>
    <xf numFmtId="194" fontId="3" fillId="0" borderId="32" xfId="53" applyNumberFormat="1" applyFont="1" applyFill="1" applyBorder="1" applyAlignment="1">
      <alignment horizontal="center" vertical="top"/>
    </xf>
    <xf numFmtId="165" fontId="16" fillId="5" borderId="0" xfId="53" applyNumberFormat="1" applyFont="1" applyFill="1" applyBorder="1"/>
    <xf numFmtId="165" fontId="15" fillId="5" borderId="0" xfId="53" applyNumberFormat="1" applyFont="1" applyFill="1" applyBorder="1"/>
    <xf numFmtId="165" fontId="16" fillId="5" borderId="0" xfId="53" applyNumberFormat="1" applyFont="1" applyFill="1" applyBorder="1" applyAlignment="1">
      <alignment vertical="center"/>
    </xf>
    <xf numFmtId="165" fontId="16" fillId="5" borderId="0" xfId="53" applyNumberFormat="1" applyFont="1" applyFill="1" applyBorder="1" applyAlignment="1">
      <alignment horizontal="center" vertical="center"/>
    </xf>
    <xf numFmtId="165" fontId="16" fillId="5" borderId="0" xfId="53" applyNumberFormat="1" applyFont="1" applyFill="1" applyBorder="1" applyAlignment="1">
      <alignment wrapText="1"/>
    </xf>
    <xf numFmtId="165" fontId="16" fillId="9" borderId="0" xfId="53" applyNumberFormat="1" applyFont="1" applyFill="1" applyBorder="1" applyAlignment="1">
      <alignment horizontal="center" vertical="center"/>
    </xf>
    <xf numFmtId="165" fontId="16" fillId="9" borderId="0" xfId="53" applyNumberFormat="1" applyFont="1" applyFill="1" applyBorder="1"/>
    <xf numFmtId="165" fontId="0" fillId="0" borderId="0" xfId="0" applyNumberFormat="1" applyFill="1"/>
    <xf numFmtId="174" fontId="63" fillId="8" borderId="32" xfId="0" applyNumberFormat="1" applyFont="1" applyFill="1" applyBorder="1" applyAlignment="1">
      <alignment horizontal="center"/>
    </xf>
    <xf numFmtId="174" fontId="63" fillId="0" borderId="32" xfId="0" applyNumberFormat="1" applyFont="1" applyFill="1" applyBorder="1" applyAlignment="1">
      <alignment horizontal="center"/>
    </xf>
    <xf numFmtId="174" fontId="63" fillId="8" borderId="11" xfId="90" applyNumberFormat="1" applyFont="1" applyFill="1" applyBorder="1" applyAlignment="1">
      <alignment horizontal="center" vertical="center"/>
    </xf>
    <xf numFmtId="174" fontId="63" fillId="0" borderId="11" xfId="90" applyNumberFormat="1" applyFont="1" applyFill="1" applyBorder="1" applyAlignment="1">
      <alignment horizontal="center" vertical="center"/>
    </xf>
    <xf numFmtId="178" fontId="17" fillId="0" borderId="0" xfId="126" applyFont="1" applyAlignment="1">
      <alignment horizontal="right"/>
    </xf>
    <xf numFmtId="37" fontId="15" fillId="0" borderId="0" xfId="77" applyNumberFormat="1" applyFont="1" applyAlignment="1">
      <alignment horizontal="center"/>
    </xf>
    <xf numFmtId="1" fontId="15" fillId="0" borderId="0" xfId="126" applyNumberFormat="1" applyFont="1" applyAlignment="1">
      <alignment horizontal="center"/>
    </xf>
    <xf numFmtId="1" fontId="15" fillId="5" borderId="0" xfId="0" applyNumberFormat="1" applyFont="1" applyFill="1" applyBorder="1" applyAlignment="1">
      <alignment horizontal="center"/>
    </xf>
    <xf numFmtId="173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vertical="center"/>
    </xf>
    <xf numFmtId="195" fontId="3" fillId="0" borderId="0" xfId="53" applyNumberFormat="1" applyFont="1"/>
    <xf numFmtId="174" fontId="16" fillId="5" borderId="0" xfId="53" applyNumberFormat="1" applyFont="1" applyFill="1" applyBorder="1"/>
    <xf numFmtId="195" fontId="16" fillId="5" borderId="0" xfId="53" applyNumberFormat="1" applyFont="1" applyFill="1" applyBorder="1"/>
    <xf numFmtId="195" fontId="16" fillId="5" borderId="0" xfId="53" applyNumberFormat="1" applyFont="1" applyFill="1" applyBorder="1" applyAlignment="1">
      <alignment horizontal="center" vertical="center"/>
    </xf>
    <xf numFmtId="174" fontId="0" fillId="0" borderId="0" xfId="0" applyNumberFormat="1" applyFill="1"/>
    <xf numFmtId="195" fontId="0" fillId="0" borderId="0" xfId="0" applyNumberFormat="1" applyFill="1"/>
    <xf numFmtId="0" fontId="17" fillId="0" borderId="0" xfId="0" applyFont="1" applyAlignment="1">
      <alignment horizont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2" xfId="78" applyNumberFormat="1" applyFont="1" applyFill="1" applyBorder="1" applyAlignment="1">
      <alignment horizontal="center" vertical="center" wrapText="1"/>
    </xf>
    <xf numFmtId="0" fontId="3" fillId="8" borderId="26" xfId="78" applyNumberFormat="1" applyFont="1" applyFill="1" applyBorder="1" applyAlignment="1">
      <alignment horizontal="center" vertical="center" wrapText="1"/>
    </xf>
    <xf numFmtId="195" fontId="3" fillId="8" borderId="18" xfId="55" quotePrefix="1" applyNumberFormat="1" applyFont="1" applyFill="1" applyBorder="1" applyAlignment="1">
      <alignment horizontal="center" vertical="center"/>
    </xf>
    <xf numFmtId="195" fontId="3" fillId="8" borderId="26" xfId="55" quotePrefix="1" applyNumberFormat="1" applyFont="1" applyFill="1" applyBorder="1" applyAlignment="1">
      <alignment horizontal="center" vertical="center"/>
    </xf>
    <xf numFmtId="172" fontId="3" fillId="8" borderId="43" xfId="54" applyNumberFormat="1" applyFont="1" applyFill="1" applyBorder="1" applyAlignment="1">
      <alignment horizontal="center" vertical="center"/>
    </xf>
    <xf numFmtId="172" fontId="3" fillId="8" borderId="42" xfId="54" applyNumberFormat="1" applyFont="1" applyFill="1" applyBorder="1" applyAlignment="1">
      <alignment horizontal="center" vertical="center"/>
    </xf>
    <xf numFmtId="172" fontId="3" fillId="8" borderId="44" xfId="54" applyNumberFormat="1" applyFont="1" applyFill="1" applyBorder="1" applyAlignment="1">
      <alignment horizontal="center" vertical="center"/>
    </xf>
    <xf numFmtId="0" fontId="3" fillId="8" borderId="21" xfId="127" applyNumberFormat="1" applyFont="1" applyFill="1" applyBorder="1" applyAlignment="1" applyProtection="1">
      <alignment horizontal="center" vertical="center" wrapText="1"/>
    </xf>
    <xf numFmtId="0" fontId="3" fillId="8" borderId="43" xfId="127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78" fontId="3" fillId="8" borderId="18" xfId="126" applyFont="1" applyFill="1" applyBorder="1" applyAlignment="1">
      <alignment horizontal="center" vertical="center"/>
    </xf>
    <xf numFmtId="178" fontId="3" fillId="8" borderId="26" xfId="126" applyFont="1" applyFill="1" applyBorder="1" applyAlignment="1">
      <alignment horizontal="center" vertical="center"/>
    </xf>
    <xf numFmtId="172" fontId="3" fillId="8" borderId="45" xfId="128" applyNumberFormat="1" applyFont="1" applyFill="1" applyBorder="1" applyAlignment="1">
      <alignment horizontal="center" vertical="center"/>
    </xf>
    <xf numFmtId="172" fontId="3" fillId="8" borderId="46" xfId="128" applyNumberFormat="1" applyFont="1" applyFill="1" applyBorder="1" applyAlignment="1">
      <alignment horizontal="center" vertical="center"/>
    </xf>
    <xf numFmtId="172" fontId="3" fillId="8" borderId="47" xfId="128" applyNumberFormat="1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wrapText="1"/>
    </xf>
    <xf numFmtId="0" fontId="67" fillId="0" borderId="0" xfId="0" applyFont="1" applyAlignment="1">
      <alignment wrapText="1"/>
    </xf>
    <xf numFmtId="0" fontId="3" fillId="8" borderId="17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49" xfId="80" applyFont="1" applyFill="1" applyBorder="1" applyAlignment="1">
      <alignment horizontal="center"/>
    </xf>
    <xf numFmtId="0" fontId="16" fillId="8" borderId="50" xfId="8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58" xfId="0" applyFont="1" applyBorder="1" applyAlignment="1">
      <alignment horizontal="left" vertical="top" wrapText="1"/>
    </xf>
    <xf numFmtId="0" fontId="16" fillId="8" borderId="51" xfId="0" applyFont="1" applyFill="1" applyBorder="1" applyAlignment="1">
      <alignment horizontal="center" vertical="center" wrapText="1"/>
    </xf>
    <xf numFmtId="165" fontId="16" fillId="5" borderId="0" xfId="80" applyNumberFormat="1" applyFont="1" applyFill="1" applyBorder="1" applyAlignment="1">
      <alignment horizontal="center" vertical="center"/>
    </xf>
    <xf numFmtId="0" fontId="16" fillId="8" borderId="52" xfId="80" applyFont="1" applyFill="1" applyBorder="1" applyAlignment="1">
      <alignment horizontal="center" vertical="center" wrapText="1"/>
    </xf>
    <xf numFmtId="0" fontId="16" fillId="8" borderId="15" xfId="80" applyFont="1" applyFill="1" applyBorder="1" applyAlignment="1">
      <alignment horizontal="center" vertical="center" wrapText="1"/>
    </xf>
    <xf numFmtId="0" fontId="16" fillId="8" borderId="16" xfId="80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3" fillId="8" borderId="51" xfId="80" applyFont="1" applyFill="1" applyBorder="1" applyAlignment="1">
      <alignment horizontal="center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_IFRS_Segment_Consol_BAL_March 2009" xfId="56"/>
    <cellStyle name="Comma_IFRS_Segment_Consol_BAL_March 2009 2" xfId="125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6"/>
    <cellStyle name="Normal 3" xfId="78"/>
    <cellStyle name="Normal 3 2" xfId="127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>
      <selection activeCell="O1" sqref="O1"/>
    </sheetView>
  </sheetViews>
  <sheetFormatPr defaultColWidth="9.1796875" defaultRowHeight="10"/>
  <cols>
    <col min="1" max="16384" width="9.1796875" style="11"/>
  </cols>
  <sheetData>
    <row r="1" spans="1:5" ht="10.5">
      <c r="A1" s="62"/>
      <c r="C1" s="13" t="s">
        <v>172</v>
      </c>
    </row>
    <row r="2" spans="1:5" ht="10.5">
      <c r="C2" s="12" t="s">
        <v>84</v>
      </c>
    </row>
    <row r="6" spans="1:5" ht="10.5">
      <c r="C6" s="16" t="s">
        <v>12</v>
      </c>
      <c r="E6" s="11" t="s">
        <v>13</v>
      </c>
    </row>
    <row r="7" spans="1:5">
      <c r="C7" s="17"/>
    </row>
    <row r="8" spans="1:5" ht="10.5">
      <c r="C8" s="21" t="s">
        <v>16</v>
      </c>
    </row>
    <row r="9" spans="1:5" ht="5.15" customHeight="1">
      <c r="C9" s="21"/>
    </row>
    <row r="10" spans="1:5" ht="10.5">
      <c r="C10" s="14">
        <v>1</v>
      </c>
      <c r="E10" s="15" t="s">
        <v>173</v>
      </c>
    </row>
    <row r="11" spans="1:5" ht="10.5">
      <c r="C11" s="14"/>
    </row>
    <row r="12" spans="1:5" ht="10.5">
      <c r="C12" s="14">
        <v>2</v>
      </c>
      <c r="E12" s="15" t="s">
        <v>174</v>
      </c>
    </row>
    <row r="13" spans="1:5" ht="10.5">
      <c r="C13" s="14"/>
    </row>
    <row r="14" spans="1:5" ht="10.5">
      <c r="C14" s="14">
        <v>3</v>
      </c>
      <c r="E14" s="15" t="s">
        <v>175</v>
      </c>
    </row>
    <row r="15" spans="1:5" ht="10.5">
      <c r="C15" s="14"/>
    </row>
    <row r="16" spans="1:5" ht="10.5">
      <c r="C16" s="14">
        <v>4</v>
      </c>
      <c r="E16" s="15" t="s">
        <v>176</v>
      </c>
    </row>
    <row r="17" spans="3:5" ht="10.5">
      <c r="C17" s="14"/>
    </row>
    <row r="18" spans="3:5" ht="10.5">
      <c r="C18" s="14">
        <v>5</v>
      </c>
      <c r="E18" s="15" t="s">
        <v>43</v>
      </c>
    </row>
    <row r="19" spans="3:5" ht="10.5">
      <c r="C19" s="14"/>
    </row>
    <row r="21" spans="3:5" ht="10.5">
      <c r="C21" s="21" t="s">
        <v>17</v>
      </c>
    </row>
    <row r="22" spans="3:5" ht="5.15" customHeight="1"/>
    <row r="23" spans="3:5" ht="10.5">
      <c r="C23" s="14">
        <v>6</v>
      </c>
      <c r="E23" s="15" t="s">
        <v>18</v>
      </c>
    </row>
    <row r="133" spans="3:7">
      <c r="C133" s="282"/>
      <c r="D133" s="282"/>
      <c r="E133" s="282"/>
      <c r="F133" s="282"/>
      <c r="G133" s="282"/>
    </row>
    <row r="159" spans="3:7">
      <c r="C159" s="290"/>
      <c r="D159" s="290"/>
      <c r="E159" s="290"/>
      <c r="F159" s="290"/>
      <c r="G159" s="290"/>
    </row>
  </sheetData>
  <phoneticPr fontId="3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7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showGridLines="0" view="pageBreakPreview" zoomScaleNormal="100" zoomScaleSheetLayoutView="100" workbookViewId="0"/>
  </sheetViews>
  <sheetFormatPr defaultColWidth="9.1796875" defaultRowHeight="10"/>
  <cols>
    <col min="1" max="1" width="6.54296875" style="35" customWidth="1"/>
    <col min="2" max="2" width="56" style="38" customWidth="1"/>
    <col min="3" max="5" width="8.7265625" style="38" customWidth="1"/>
    <col min="6" max="6" width="8.7265625" style="40" customWidth="1"/>
    <col min="7" max="7" width="8.7265625" style="39" customWidth="1"/>
    <col min="8" max="8" width="2" style="35" customWidth="1"/>
    <col min="9" max="10" width="0" style="35" hidden="1" customWidth="1"/>
    <col min="11" max="11" width="9.1796875" style="35"/>
    <col min="12" max="15" width="9.1796875" style="35" customWidth="1"/>
    <col min="16" max="16384" width="9.1796875" style="35"/>
  </cols>
  <sheetData>
    <row r="1" spans="1:15" ht="10.5">
      <c r="A1" s="141" t="s">
        <v>13</v>
      </c>
      <c r="B1" s="34" t="s">
        <v>179</v>
      </c>
      <c r="C1" s="34"/>
      <c r="D1" s="34"/>
      <c r="E1" s="34"/>
    </row>
    <row r="2" spans="1:15" ht="10.5">
      <c r="F2" s="34"/>
      <c r="G2" s="34"/>
    </row>
    <row r="3" spans="1:15" ht="10.5">
      <c r="A3" s="355">
        <v>1</v>
      </c>
      <c r="B3" s="34" t="s">
        <v>177</v>
      </c>
      <c r="C3" s="34"/>
      <c r="D3" s="34"/>
      <c r="E3" s="34"/>
      <c r="F3" s="34"/>
      <c r="G3" s="34"/>
    </row>
    <row r="4" spans="1:15" ht="10.5">
      <c r="A4" s="208"/>
      <c r="B4" s="34"/>
      <c r="C4" s="34"/>
      <c r="D4" s="34"/>
      <c r="E4" s="34"/>
      <c r="F4" s="34"/>
      <c r="G4" s="34"/>
    </row>
    <row r="5" spans="1:15" ht="10.5">
      <c r="A5" s="207">
        <f>A3+0.1</f>
        <v>1.1000000000000001</v>
      </c>
      <c r="B5" s="34" t="s">
        <v>178</v>
      </c>
      <c r="C5" s="34"/>
      <c r="D5" s="34"/>
      <c r="E5" s="34"/>
      <c r="F5" s="34"/>
      <c r="G5" s="34"/>
    </row>
    <row r="6" spans="1:15">
      <c r="A6" s="75"/>
      <c r="F6" s="36"/>
      <c r="G6" s="130" t="s">
        <v>114</v>
      </c>
    </row>
    <row r="7" spans="1:15" ht="12.75" customHeight="1">
      <c r="A7" s="75"/>
      <c r="B7" s="375" t="s">
        <v>0</v>
      </c>
      <c r="C7" s="379" t="s">
        <v>1</v>
      </c>
      <c r="D7" s="380"/>
      <c r="E7" s="380"/>
      <c r="F7" s="380"/>
      <c r="G7" s="381"/>
    </row>
    <row r="8" spans="1:15" ht="11.25" customHeight="1">
      <c r="A8" s="75"/>
      <c r="B8" s="375"/>
      <c r="C8" s="377">
        <v>45657</v>
      </c>
      <c r="D8" s="377">
        <v>45565</v>
      </c>
      <c r="E8" s="377">
        <v>45473</v>
      </c>
      <c r="F8" s="377">
        <v>45382</v>
      </c>
      <c r="G8" s="377">
        <v>45291</v>
      </c>
    </row>
    <row r="9" spans="1:15" ht="11.25" customHeight="1">
      <c r="A9" s="75"/>
      <c r="B9" s="376"/>
      <c r="C9" s="378"/>
      <c r="D9" s="378"/>
      <c r="E9" s="378"/>
      <c r="F9" s="378"/>
      <c r="G9" s="378"/>
    </row>
    <row r="10" spans="1:15" ht="10.5">
      <c r="A10" s="144"/>
      <c r="B10" s="152" t="s">
        <v>86</v>
      </c>
      <c r="C10" s="104"/>
      <c r="D10" s="129"/>
      <c r="E10" s="104"/>
      <c r="F10" s="129"/>
      <c r="G10" s="104"/>
      <c r="I10" s="64"/>
      <c r="J10" s="64"/>
      <c r="K10" s="64"/>
      <c r="L10" s="64"/>
    </row>
    <row r="11" spans="1:15">
      <c r="A11" s="144"/>
      <c r="B11" s="36" t="s">
        <v>141</v>
      </c>
      <c r="C11" s="158">
        <v>22507</v>
      </c>
      <c r="D11" s="167">
        <v>20976</v>
      </c>
      <c r="E11" s="158">
        <v>19106</v>
      </c>
      <c r="F11" s="167">
        <v>18680</v>
      </c>
      <c r="G11" s="158">
        <v>18006</v>
      </c>
      <c r="I11" s="64"/>
      <c r="J11" s="64"/>
      <c r="K11" s="64"/>
      <c r="L11" s="298"/>
      <c r="M11" s="298"/>
      <c r="N11" s="298"/>
      <c r="O11" s="298"/>
    </row>
    <row r="12" spans="1:15">
      <c r="A12" s="144"/>
      <c r="B12" s="36" t="s">
        <v>136</v>
      </c>
      <c r="C12" s="158">
        <v>450</v>
      </c>
      <c r="D12" s="167">
        <v>491</v>
      </c>
      <c r="E12" s="158">
        <v>399</v>
      </c>
      <c r="F12" s="167">
        <v>487</v>
      </c>
      <c r="G12" s="158">
        <v>623</v>
      </c>
      <c r="I12" s="64"/>
      <c r="J12" s="64"/>
      <c r="K12" s="64"/>
      <c r="L12" s="298"/>
      <c r="M12" s="298"/>
      <c r="N12" s="298"/>
      <c r="O12" s="298"/>
    </row>
    <row r="13" spans="1:15" s="41" customFormat="1" ht="10.5" collapsed="1">
      <c r="A13" s="144"/>
      <c r="B13" s="153" t="s">
        <v>142</v>
      </c>
      <c r="C13" s="159">
        <v>22957</v>
      </c>
      <c r="D13" s="168">
        <v>21467</v>
      </c>
      <c r="E13" s="159">
        <v>19505</v>
      </c>
      <c r="F13" s="168">
        <v>19167</v>
      </c>
      <c r="G13" s="159">
        <v>18629</v>
      </c>
      <c r="I13" s="65"/>
      <c r="J13" s="192"/>
      <c r="K13" s="192"/>
      <c r="L13" s="298"/>
      <c r="M13" s="298"/>
      <c r="N13" s="298"/>
      <c r="O13" s="298"/>
    </row>
    <row r="14" spans="1:15" s="148" customFormat="1" ht="5.15" customHeight="1">
      <c r="A14" s="144"/>
      <c r="B14" s="146"/>
      <c r="C14" s="158"/>
      <c r="D14" s="167"/>
      <c r="E14" s="158"/>
      <c r="F14" s="167"/>
      <c r="G14" s="158"/>
      <c r="H14" s="35"/>
      <c r="I14" s="162"/>
      <c r="J14" s="163"/>
      <c r="L14" s="298"/>
      <c r="M14" s="298"/>
      <c r="N14" s="298"/>
      <c r="O14" s="298"/>
    </row>
    <row r="15" spans="1:15" ht="10.5">
      <c r="A15" s="144"/>
      <c r="B15" s="152" t="s">
        <v>87</v>
      </c>
      <c r="C15" s="158"/>
      <c r="D15" s="167"/>
      <c r="E15" s="158"/>
      <c r="F15" s="167"/>
      <c r="G15" s="158"/>
      <c r="I15" s="64"/>
      <c r="J15" s="64"/>
      <c r="K15" s="64"/>
      <c r="L15" s="298"/>
      <c r="M15" s="298"/>
      <c r="N15" s="298"/>
      <c r="O15" s="298"/>
    </row>
    <row r="16" spans="1:15">
      <c r="A16" s="144"/>
      <c r="B16" s="154" t="s">
        <v>89</v>
      </c>
      <c r="C16" s="158">
        <v>4853</v>
      </c>
      <c r="D16" s="167">
        <v>4764</v>
      </c>
      <c r="E16" s="158">
        <v>4674</v>
      </c>
      <c r="F16" s="167">
        <v>4564</v>
      </c>
      <c r="G16" s="158">
        <v>4530</v>
      </c>
      <c r="I16" s="64"/>
      <c r="J16" s="64"/>
      <c r="K16" s="64"/>
      <c r="L16" s="298"/>
      <c r="M16" s="298"/>
      <c r="N16" s="298"/>
      <c r="O16" s="298"/>
    </row>
    <row r="17" spans="1:15">
      <c r="A17" s="144"/>
      <c r="B17" s="154" t="s">
        <v>88</v>
      </c>
      <c r="C17" s="158">
        <v>2304</v>
      </c>
      <c r="D17" s="167">
        <v>2238</v>
      </c>
      <c r="E17" s="158">
        <v>2209</v>
      </c>
      <c r="F17" s="167">
        <v>2067</v>
      </c>
      <c r="G17" s="158">
        <v>1897</v>
      </c>
      <c r="I17" s="64"/>
      <c r="J17" s="64"/>
      <c r="K17" s="64"/>
      <c r="L17" s="298"/>
      <c r="M17" s="298"/>
      <c r="N17" s="298"/>
      <c r="O17" s="298"/>
    </row>
    <row r="18" spans="1:15">
      <c r="A18" s="144"/>
      <c r="B18" s="154" t="s">
        <v>194</v>
      </c>
      <c r="C18" s="158">
        <v>2074</v>
      </c>
      <c r="D18" s="167">
        <v>1923</v>
      </c>
      <c r="E18" s="158">
        <v>1734</v>
      </c>
      <c r="F18" s="167">
        <v>1728</v>
      </c>
      <c r="G18" s="158">
        <v>1655.6</v>
      </c>
      <c r="I18" s="64"/>
      <c r="J18" s="64"/>
      <c r="K18" s="64"/>
      <c r="L18" s="298"/>
      <c r="M18" s="298"/>
      <c r="N18" s="298"/>
      <c r="O18" s="298"/>
    </row>
    <row r="19" spans="1:15" collapsed="1">
      <c r="A19" s="144"/>
      <c r="B19" s="154" t="s">
        <v>111</v>
      </c>
      <c r="C19" s="158">
        <v>292</v>
      </c>
      <c r="D19" s="167">
        <v>322</v>
      </c>
      <c r="E19" s="158">
        <v>297</v>
      </c>
      <c r="F19" s="167">
        <v>260</v>
      </c>
      <c r="G19" s="158">
        <v>260</v>
      </c>
      <c r="I19" s="64"/>
      <c r="J19" s="64"/>
      <c r="K19" s="64"/>
      <c r="L19" s="298"/>
      <c r="M19" s="298"/>
      <c r="N19" s="298"/>
      <c r="O19" s="298"/>
    </row>
    <row r="20" spans="1:15">
      <c r="A20" s="144"/>
      <c r="B20" s="154" t="s">
        <v>117</v>
      </c>
      <c r="C20" s="158">
        <v>1033</v>
      </c>
      <c r="D20" s="167">
        <v>1142</v>
      </c>
      <c r="E20" s="158">
        <v>1036</v>
      </c>
      <c r="F20" s="167">
        <v>897</v>
      </c>
      <c r="G20" s="158">
        <v>911</v>
      </c>
      <c r="I20" s="64"/>
      <c r="J20" s="64"/>
      <c r="K20" s="64"/>
      <c r="L20" s="298"/>
      <c r="M20" s="298"/>
      <c r="N20" s="298"/>
      <c r="O20" s="298"/>
    </row>
    <row r="21" spans="1:15">
      <c r="A21" s="144"/>
      <c r="B21" s="154" t="s">
        <v>76</v>
      </c>
      <c r="C21" s="158">
        <v>434</v>
      </c>
      <c r="D21" s="167">
        <v>568</v>
      </c>
      <c r="E21" s="158">
        <v>398</v>
      </c>
      <c r="F21" s="167">
        <v>386</v>
      </c>
      <c r="G21" s="158">
        <v>478</v>
      </c>
      <c r="I21" s="64"/>
      <c r="J21" s="64"/>
      <c r="K21" s="64"/>
      <c r="L21" s="298"/>
      <c r="M21" s="298"/>
      <c r="N21" s="298"/>
      <c r="O21" s="298"/>
    </row>
    <row r="22" spans="1:15" s="148" customFormat="1" ht="5.15" customHeight="1">
      <c r="A22" s="144"/>
      <c r="B22" s="146"/>
      <c r="C22" s="158"/>
      <c r="D22" s="167"/>
      <c r="E22" s="158"/>
      <c r="F22" s="167"/>
      <c r="G22" s="158"/>
      <c r="H22" s="35"/>
      <c r="I22" s="162"/>
      <c r="J22" s="163"/>
      <c r="L22" s="298"/>
      <c r="M22" s="298"/>
      <c r="N22" s="298"/>
      <c r="O22" s="298"/>
    </row>
    <row r="23" spans="1:15" s="41" customFormat="1" ht="10.5">
      <c r="A23" s="144"/>
      <c r="B23" s="156" t="s">
        <v>142</v>
      </c>
      <c r="C23" s="159">
        <v>10990</v>
      </c>
      <c r="D23" s="168">
        <v>10957</v>
      </c>
      <c r="E23" s="159">
        <v>10348</v>
      </c>
      <c r="F23" s="168">
        <v>9902</v>
      </c>
      <c r="G23" s="159">
        <v>9731</v>
      </c>
      <c r="I23" s="65"/>
      <c r="J23" s="65"/>
      <c r="K23" s="65"/>
      <c r="L23" s="298"/>
      <c r="M23" s="298"/>
      <c r="N23" s="298"/>
      <c r="O23" s="298"/>
    </row>
    <row r="24" spans="1:15" s="148" customFormat="1" ht="5.15" customHeight="1">
      <c r="A24" s="144"/>
      <c r="B24" s="146"/>
      <c r="C24" s="158"/>
      <c r="D24" s="167"/>
      <c r="E24" s="158"/>
      <c r="F24" s="167"/>
      <c r="G24" s="158"/>
      <c r="H24" s="35"/>
      <c r="I24" s="162"/>
      <c r="J24" s="163"/>
      <c r="L24" s="298"/>
      <c r="M24" s="298"/>
      <c r="N24" s="298"/>
      <c r="O24" s="298"/>
    </row>
    <row r="25" spans="1:15" s="310" customFormat="1" ht="28.5" customHeight="1" collapsed="1">
      <c r="A25" s="308"/>
      <c r="B25" s="309" t="s">
        <v>191</v>
      </c>
      <c r="C25" s="159">
        <v>11967</v>
      </c>
      <c r="D25" s="168">
        <v>10510</v>
      </c>
      <c r="E25" s="159">
        <v>9157</v>
      </c>
      <c r="F25" s="168">
        <v>9265</v>
      </c>
      <c r="G25" s="159">
        <v>8898</v>
      </c>
      <c r="I25" s="311"/>
      <c r="J25" s="311"/>
      <c r="K25" s="311"/>
      <c r="L25" s="298"/>
      <c r="M25" s="298"/>
      <c r="N25" s="298"/>
      <c r="O25" s="298"/>
    </row>
    <row r="26" spans="1:15" s="148" customFormat="1" ht="5.15" customHeight="1">
      <c r="A26" s="144"/>
      <c r="B26" s="146"/>
      <c r="C26" s="158"/>
      <c r="D26" s="167"/>
      <c r="E26" s="158"/>
      <c r="F26" s="167"/>
      <c r="G26" s="158"/>
      <c r="H26" s="35"/>
      <c r="I26" s="162"/>
      <c r="J26" s="163"/>
      <c r="L26" s="298"/>
      <c r="M26" s="298"/>
      <c r="N26" s="298"/>
      <c r="O26" s="298"/>
    </row>
    <row r="27" spans="1:15" collapsed="1">
      <c r="A27" s="144"/>
      <c r="B27" s="154" t="s">
        <v>112</v>
      </c>
      <c r="C27" s="158">
        <v>5315</v>
      </c>
      <c r="D27" s="167">
        <v>5361</v>
      </c>
      <c r="E27" s="158">
        <v>4957</v>
      </c>
      <c r="F27" s="167">
        <v>4598</v>
      </c>
      <c r="G27" s="158">
        <v>4329</v>
      </c>
      <c r="I27" s="64"/>
      <c r="J27" s="64"/>
      <c r="K27" s="64"/>
      <c r="L27" s="298"/>
      <c r="M27" s="298"/>
      <c r="N27" s="298"/>
      <c r="O27" s="298"/>
    </row>
    <row r="28" spans="1:15" s="41" customFormat="1" ht="10.5">
      <c r="A28" s="144"/>
      <c r="B28" s="155" t="s">
        <v>53</v>
      </c>
      <c r="C28" s="158">
        <v>1802</v>
      </c>
      <c r="D28" s="167">
        <v>1754</v>
      </c>
      <c r="E28" s="158">
        <v>1615</v>
      </c>
      <c r="F28" s="167">
        <v>1657</v>
      </c>
      <c r="G28" s="158">
        <v>1688</v>
      </c>
      <c r="I28" s="64"/>
      <c r="J28" s="64"/>
      <c r="K28" s="64"/>
      <c r="L28" s="298"/>
      <c r="M28" s="298"/>
      <c r="N28" s="298"/>
      <c r="O28" s="298"/>
    </row>
    <row r="29" spans="1:15" s="148" customFormat="1" ht="5.15" customHeight="1" collapsed="1">
      <c r="A29" s="144"/>
      <c r="B29" s="146"/>
      <c r="C29" s="158"/>
      <c r="D29" s="167"/>
      <c r="E29" s="158"/>
      <c r="F29" s="167"/>
      <c r="G29" s="158"/>
      <c r="H29" s="35"/>
      <c r="I29" s="162"/>
      <c r="J29" s="163"/>
      <c r="L29" s="298"/>
      <c r="M29" s="298"/>
      <c r="N29" s="298"/>
      <c r="O29" s="298"/>
    </row>
    <row r="30" spans="1:15" s="41" customFormat="1" ht="10.5">
      <c r="A30" s="144"/>
      <c r="B30" s="152" t="s">
        <v>90</v>
      </c>
      <c r="C30" s="159">
        <v>4850</v>
      </c>
      <c r="D30" s="168">
        <v>3395</v>
      </c>
      <c r="E30" s="159">
        <v>2585</v>
      </c>
      <c r="F30" s="168">
        <v>3010</v>
      </c>
      <c r="G30" s="159">
        <v>2881</v>
      </c>
      <c r="I30" s="65"/>
      <c r="J30" s="65"/>
      <c r="K30" s="65"/>
      <c r="L30" s="298"/>
      <c r="M30" s="298"/>
      <c r="N30" s="298"/>
      <c r="O30" s="298"/>
    </row>
    <row r="31" spans="1:15" ht="10.5">
      <c r="A31" s="144"/>
      <c r="B31" s="74"/>
      <c r="C31" s="158"/>
      <c r="D31" s="167"/>
      <c r="E31" s="158"/>
      <c r="F31" s="167"/>
      <c r="G31" s="158"/>
      <c r="I31" s="64"/>
      <c r="J31" s="64"/>
      <c r="K31" s="64"/>
      <c r="L31" s="298"/>
      <c r="M31" s="298"/>
      <c r="N31" s="298"/>
      <c r="O31" s="298"/>
    </row>
    <row r="32" spans="1:15" collapsed="1">
      <c r="A32" s="144"/>
      <c r="B32" s="154" t="s">
        <v>91</v>
      </c>
      <c r="C32" s="158">
        <v>1057</v>
      </c>
      <c r="D32" s="167">
        <v>0</v>
      </c>
      <c r="E32" s="158">
        <v>-3182.6158310000001</v>
      </c>
      <c r="F32" s="167">
        <v>0</v>
      </c>
      <c r="G32" s="158">
        <v>0</v>
      </c>
      <c r="I32" s="64"/>
      <c r="J32" s="64"/>
      <c r="K32" s="64"/>
      <c r="L32" s="298"/>
      <c r="M32" s="298"/>
      <c r="N32" s="298"/>
      <c r="O32" s="298"/>
    </row>
    <row r="33" spans="1:15" s="148" customFormat="1" ht="5.15" customHeight="1">
      <c r="A33" s="144"/>
      <c r="B33" s="146"/>
      <c r="C33" s="158"/>
      <c r="D33" s="167"/>
      <c r="E33" s="158"/>
      <c r="F33" s="167"/>
      <c r="G33" s="158"/>
      <c r="H33" s="35"/>
      <c r="I33" s="162"/>
      <c r="J33" s="163"/>
      <c r="L33" s="298"/>
      <c r="M33" s="298"/>
      <c r="N33" s="298"/>
      <c r="O33" s="298"/>
    </row>
    <row r="34" spans="1:15" s="41" customFormat="1" ht="11.25" customHeight="1" collapsed="1">
      <c r="A34" s="144"/>
      <c r="B34" s="152" t="s">
        <v>49</v>
      </c>
      <c r="C34" s="159">
        <v>3793</v>
      </c>
      <c r="D34" s="174">
        <v>3395</v>
      </c>
      <c r="E34" s="159">
        <v>5767.6158310000001</v>
      </c>
      <c r="F34" s="174">
        <v>3010</v>
      </c>
      <c r="G34" s="159">
        <v>2881</v>
      </c>
      <c r="L34" s="298"/>
      <c r="M34" s="298"/>
      <c r="N34" s="298"/>
      <c r="O34" s="298"/>
    </row>
    <row r="35" spans="1:15" ht="10.5">
      <c r="A35" s="144"/>
      <c r="B35" s="74"/>
      <c r="C35" s="158"/>
      <c r="D35" s="169"/>
      <c r="E35" s="158"/>
      <c r="F35" s="170"/>
      <c r="G35" s="158"/>
      <c r="L35" s="298"/>
      <c r="M35" s="298"/>
      <c r="N35" s="298"/>
      <c r="O35" s="298"/>
    </row>
    <row r="36" spans="1:15" ht="10.5" collapsed="1">
      <c r="A36" s="144"/>
      <c r="B36" s="152" t="s">
        <v>139</v>
      </c>
      <c r="C36" s="158"/>
      <c r="D36" s="169"/>
      <c r="E36" s="158"/>
      <c r="F36" s="170"/>
      <c r="G36" s="158"/>
      <c r="L36" s="298"/>
      <c r="M36" s="298"/>
      <c r="N36" s="298"/>
      <c r="O36" s="298"/>
    </row>
    <row r="37" spans="1:15">
      <c r="A37" s="144"/>
      <c r="B37" s="157" t="s">
        <v>92</v>
      </c>
      <c r="C37" s="158">
        <v>1539</v>
      </c>
      <c r="D37" s="169">
        <v>1384</v>
      </c>
      <c r="E37" s="158">
        <v>1056</v>
      </c>
      <c r="F37" s="170">
        <v>1270.82249</v>
      </c>
      <c r="G37" s="158">
        <v>0</v>
      </c>
      <c r="L37" s="298"/>
      <c r="M37" s="298"/>
      <c r="N37" s="298"/>
      <c r="O37" s="298"/>
    </row>
    <row r="38" spans="1:15">
      <c r="A38" s="144"/>
      <c r="B38" s="157" t="s">
        <v>140</v>
      </c>
      <c r="C38" s="158">
        <v>-355</v>
      </c>
      <c r="D38" s="169">
        <v>-520</v>
      </c>
      <c r="E38" s="158">
        <v>-400</v>
      </c>
      <c r="F38" s="170">
        <v>-487.33105400000005</v>
      </c>
      <c r="G38" s="158">
        <v>754.39720000000011</v>
      </c>
      <c r="L38" s="298"/>
      <c r="M38" s="298"/>
      <c r="N38" s="298"/>
      <c r="O38" s="298"/>
    </row>
    <row r="39" spans="1:15" s="148" customFormat="1" ht="5.15" customHeight="1">
      <c r="A39" s="144"/>
      <c r="B39" s="146"/>
      <c r="C39" s="158"/>
      <c r="D39" s="167"/>
      <c r="E39" s="158"/>
      <c r="F39" s="167"/>
      <c r="G39" s="158"/>
      <c r="H39" s="35"/>
      <c r="I39" s="162"/>
      <c r="J39" s="163"/>
      <c r="L39" s="298"/>
      <c r="M39" s="298"/>
      <c r="N39" s="298"/>
      <c r="O39" s="298"/>
    </row>
    <row r="40" spans="1:15" s="41" customFormat="1" ht="10.5" collapsed="1">
      <c r="A40" s="144"/>
      <c r="B40" s="152" t="s">
        <v>77</v>
      </c>
      <c r="C40" s="159">
        <v>2609</v>
      </c>
      <c r="D40" s="171">
        <v>2531</v>
      </c>
      <c r="E40" s="159">
        <v>5111.6158310000001</v>
      </c>
      <c r="F40" s="172">
        <v>2226.0085639999998</v>
      </c>
      <c r="G40" s="159">
        <v>2126.6027999999997</v>
      </c>
      <c r="L40" s="298"/>
      <c r="M40" s="298"/>
      <c r="N40" s="298"/>
      <c r="O40" s="298"/>
    </row>
    <row r="41" spans="1:15" s="164" customFormat="1" ht="10.5">
      <c r="A41" s="148"/>
      <c r="B41" s="160"/>
      <c r="C41" s="105"/>
      <c r="D41" s="160"/>
      <c r="E41" s="161"/>
      <c r="F41" s="165"/>
      <c r="G41" s="105"/>
      <c r="H41" s="35"/>
      <c r="I41" s="165"/>
      <c r="J41" s="166"/>
      <c r="L41" s="298"/>
      <c r="M41" s="298"/>
      <c r="N41" s="298"/>
      <c r="O41" s="298"/>
    </row>
    <row r="42" spans="1:15">
      <c r="L42" s="298"/>
      <c r="M42" s="298"/>
      <c r="N42" s="298"/>
      <c r="O42" s="298"/>
    </row>
    <row r="43" spans="1:15" ht="10.5">
      <c r="A43" s="173"/>
      <c r="B43" s="37" t="s">
        <v>190</v>
      </c>
      <c r="L43" s="298"/>
      <c r="M43" s="298"/>
      <c r="N43" s="298"/>
      <c r="O43" s="298"/>
    </row>
    <row r="44" spans="1:15">
      <c r="L44" s="298"/>
      <c r="M44" s="298"/>
      <c r="N44" s="298"/>
      <c r="O44" s="298"/>
    </row>
    <row r="45" spans="1:15">
      <c r="B45" s="148"/>
      <c r="C45" s="148"/>
      <c r="D45" s="148"/>
      <c r="E45" s="197"/>
      <c r="G45" s="197" t="s">
        <v>114</v>
      </c>
      <c r="L45" s="298"/>
      <c r="M45" s="298"/>
      <c r="N45" s="298"/>
      <c r="O45" s="298"/>
    </row>
    <row r="46" spans="1:15">
      <c r="B46" s="374" t="s">
        <v>0</v>
      </c>
      <c r="C46" s="198" t="s">
        <v>1</v>
      </c>
      <c r="D46" s="198"/>
      <c r="E46" s="198"/>
      <c r="F46" s="198"/>
      <c r="G46" s="198"/>
      <c r="L46" s="298"/>
      <c r="M46" s="298"/>
      <c r="N46" s="298"/>
      <c r="O46" s="298"/>
    </row>
    <row r="47" spans="1:15">
      <c r="B47" s="374"/>
      <c r="C47" s="199">
        <f>C8</f>
        <v>45657</v>
      </c>
      <c r="D47" s="199">
        <f>D8</f>
        <v>45565</v>
      </c>
      <c r="E47" s="199">
        <f>E8</f>
        <v>45473</v>
      </c>
      <c r="F47" s="199">
        <f>F8</f>
        <v>45382</v>
      </c>
      <c r="G47" s="199">
        <f>G8</f>
        <v>45291</v>
      </c>
      <c r="L47" s="367"/>
      <c r="M47" s="367"/>
      <c r="N47" s="367"/>
      <c r="O47" s="367"/>
    </row>
    <row r="48" spans="1:15" ht="10.5">
      <c r="A48" s="144"/>
      <c r="B48" s="200" t="s">
        <v>77</v>
      </c>
      <c r="C48" s="218">
        <v>2609</v>
      </c>
      <c r="D48" s="205">
        <v>2531</v>
      </c>
      <c r="E48" s="205">
        <v>5111.6158310000001</v>
      </c>
      <c r="F48" s="205">
        <v>2226.0085639999998</v>
      </c>
      <c r="G48" s="205">
        <v>2126.6027999999997</v>
      </c>
      <c r="L48" s="298"/>
      <c r="M48" s="298"/>
      <c r="N48" s="298"/>
      <c r="O48" s="298"/>
    </row>
    <row r="49" spans="1:15" ht="10.5">
      <c r="B49" s="201"/>
      <c r="C49" s="105"/>
      <c r="D49" s="39"/>
      <c r="E49" s="39"/>
      <c r="F49" s="39"/>
      <c r="L49" s="298"/>
      <c r="M49" s="298"/>
      <c r="N49" s="298"/>
      <c r="O49" s="298"/>
    </row>
    <row r="50" spans="1:15">
      <c r="B50" s="200" t="s">
        <v>118</v>
      </c>
      <c r="C50" s="105"/>
      <c r="D50" s="39"/>
      <c r="E50" s="39"/>
      <c r="F50" s="39"/>
      <c r="L50" s="298"/>
      <c r="M50" s="298"/>
      <c r="N50" s="298"/>
      <c r="O50" s="298"/>
    </row>
    <row r="51" spans="1:15">
      <c r="A51" s="144"/>
      <c r="B51" s="36" t="s">
        <v>113</v>
      </c>
      <c r="C51" s="105">
        <v>1</v>
      </c>
      <c r="D51" s="39">
        <v>1</v>
      </c>
      <c r="E51" s="39">
        <v>-5</v>
      </c>
      <c r="F51" s="39">
        <v>0.1</v>
      </c>
      <c r="G51" s="39">
        <v>1</v>
      </c>
      <c r="L51" s="298"/>
      <c r="M51" s="298"/>
      <c r="N51" s="298"/>
      <c r="O51" s="298"/>
    </row>
    <row r="52" spans="1:15">
      <c r="A52" s="144"/>
      <c r="B52" s="200" t="s">
        <v>192</v>
      </c>
      <c r="C52" s="105">
        <v>0.1</v>
      </c>
      <c r="D52" s="39">
        <v>0.1</v>
      </c>
      <c r="E52" s="39">
        <v>1</v>
      </c>
      <c r="F52" s="39">
        <v>-4.475399999999996E-2</v>
      </c>
      <c r="G52" s="39">
        <v>-8.8179000000000007E-2</v>
      </c>
      <c r="L52" s="298"/>
      <c r="M52" s="298"/>
      <c r="N52" s="298"/>
      <c r="O52" s="298"/>
    </row>
    <row r="53" spans="1:15">
      <c r="A53" s="144"/>
      <c r="B53" s="202"/>
      <c r="C53" s="203">
        <v>1.1000000000000001</v>
      </c>
      <c r="D53" s="204">
        <v>1.1000000000000001</v>
      </c>
      <c r="E53" s="204">
        <v>-4</v>
      </c>
      <c r="F53" s="204">
        <v>5.5246000000000045E-2</v>
      </c>
      <c r="G53" s="204">
        <v>0.91182099999999999</v>
      </c>
      <c r="L53" s="298"/>
      <c r="M53" s="298"/>
      <c r="N53" s="298"/>
      <c r="O53" s="298"/>
    </row>
    <row r="54" spans="1:15" s="148" customFormat="1" ht="10.5">
      <c r="A54" s="144"/>
      <c r="B54" s="146"/>
      <c r="C54" s="158"/>
      <c r="D54" s="167"/>
      <c r="E54" s="167"/>
      <c r="F54" s="167"/>
      <c r="G54" s="167"/>
      <c r="H54" s="35"/>
      <c r="I54" s="162"/>
      <c r="J54" s="163"/>
      <c r="L54" s="298"/>
      <c r="M54" s="298"/>
      <c r="N54" s="298"/>
      <c r="O54" s="298"/>
    </row>
    <row r="55" spans="1:15" ht="10.5">
      <c r="A55" s="144"/>
      <c r="B55" s="201" t="s">
        <v>143</v>
      </c>
      <c r="C55" s="106">
        <v>1.1000000000000001</v>
      </c>
      <c r="D55" s="205">
        <v>1.1000000000000001</v>
      </c>
      <c r="E55" s="205">
        <v>-4</v>
      </c>
      <c r="F55" s="205">
        <v>5.5246000000000045E-2</v>
      </c>
      <c r="G55" s="205">
        <v>0.91182099999999999</v>
      </c>
      <c r="L55" s="298"/>
      <c r="M55" s="298"/>
      <c r="N55" s="298"/>
      <c r="O55" s="298"/>
    </row>
    <row r="56" spans="1:15" s="148" customFormat="1" ht="10.5">
      <c r="A56" s="144"/>
      <c r="B56" s="146"/>
      <c r="C56" s="158"/>
      <c r="D56" s="167"/>
      <c r="E56" s="167"/>
      <c r="F56" s="167"/>
      <c r="G56" s="167"/>
      <c r="H56" s="35"/>
      <c r="I56" s="162"/>
      <c r="J56" s="163"/>
      <c r="L56" s="298"/>
      <c r="M56" s="298"/>
      <c r="N56" s="298"/>
      <c r="O56" s="298"/>
    </row>
    <row r="57" spans="1:15" ht="10.5">
      <c r="A57" s="144"/>
      <c r="B57" s="209" t="s">
        <v>144</v>
      </c>
      <c r="C57" s="210">
        <v>2610.1</v>
      </c>
      <c r="D57" s="211">
        <v>2532.1</v>
      </c>
      <c r="E57" s="211">
        <v>5107.6158310000001</v>
      </c>
      <c r="F57" s="211">
        <v>2226.0638099999996</v>
      </c>
      <c r="G57" s="211">
        <v>2127.5146209999998</v>
      </c>
      <c r="L57" s="298"/>
      <c r="M57" s="298"/>
      <c r="N57" s="298"/>
      <c r="O57" s="298"/>
    </row>
    <row r="58" spans="1:15" ht="10.5">
      <c r="A58" s="144"/>
      <c r="B58" s="212"/>
      <c r="C58" s="106"/>
      <c r="D58" s="205"/>
      <c r="E58" s="205"/>
      <c r="F58" s="205"/>
      <c r="G58" s="205"/>
      <c r="L58" s="298"/>
      <c r="M58" s="298"/>
      <c r="N58" s="298"/>
      <c r="O58" s="298"/>
    </row>
    <row r="59" spans="1:15">
      <c r="B59" s="213"/>
      <c r="C59" s="206"/>
      <c r="D59" s="39"/>
      <c r="E59" s="39"/>
      <c r="F59" s="39"/>
      <c r="L59" s="298"/>
      <c r="M59" s="298"/>
      <c r="N59" s="298"/>
      <c r="O59" s="298"/>
    </row>
    <row r="60" spans="1:15" ht="21">
      <c r="B60" s="212" t="s">
        <v>164</v>
      </c>
      <c r="C60" s="214"/>
      <c r="D60" s="215"/>
      <c r="E60" s="215"/>
      <c r="F60" s="215"/>
      <c r="G60" s="215"/>
      <c r="L60" s="298"/>
      <c r="M60" s="298"/>
      <c r="N60" s="298"/>
      <c r="O60" s="298"/>
    </row>
    <row r="61" spans="1:15">
      <c r="B61" s="223" t="s">
        <v>119</v>
      </c>
      <c r="C61" s="225">
        <v>5.2192437700000021</v>
      </c>
      <c r="D61" s="226">
        <v>5.0619999999999976</v>
      </c>
      <c r="E61" s="226">
        <v>10.223231662</v>
      </c>
      <c r="F61" s="226">
        <v>4.4510171279999993</v>
      </c>
      <c r="G61" s="226">
        <v>4.2552055999999983</v>
      </c>
      <c r="L61" s="298"/>
      <c r="M61" s="298"/>
      <c r="N61" s="298"/>
      <c r="O61" s="298"/>
    </row>
    <row r="62" spans="1:15">
      <c r="B62" s="224" t="s">
        <v>120</v>
      </c>
      <c r="C62" s="225">
        <v>5.2192437700000021</v>
      </c>
      <c r="D62" s="227">
        <v>5.0619999999999976</v>
      </c>
      <c r="E62" s="227">
        <v>10.223231662</v>
      </c>
      <c r="F62" s="227">
        <v>4.4510171279999993</v>
      </c>
      <c r="G62" s="227">
        <v>4.2552055999999983</v>
      </c>
      <c r="L62" s="298"/>
      <c r="M62" s="298"/>
      <c r="N62" s="298"/>
      <c r="O62" s="298"/>
    </row>
    <row r="63" spans="1:15">
      <c r="B63" s="373"/>
      <c r="C63" s="373"/>
      <c r="D63" s="373"/>
      <c r="E63" s="373"/>
      <c r="F63" s="373"/>
      <c r="G63" s="373"/>
    </row>
    <row r="96" spans="3:7">
      <c r="C96" s="279"/>
      <c r="D96" s="279"/>
      <c r="E96" s="279"/>
      <c r="F96" s="280"/>
      <c r="G96" s="281"/>
    </row>
    <row r="122" spans="3:7">
      <c r="C122" s="287"/>
      <c r="D122" s="287"/>
      <c r="E122" s="287"/>
      <c r="F122" s="288"/>
      <c r="G122" s="289"/>
    </row>
  </sheetData>
  <mergeCells count="9">
    <mergeCell ref="B63:G63"/>
    <mergeCell ref="B46:B47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96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showGridLines="0" view="pageBreakPreview" zoomScaleNormal="100" zoomScaleSheetLayoutView="100" workbookViewId="0"/>
  </sheetViews>
  <sheetFormatPr defaultColWidth="9.1796875" defaultRowHeight="10"/>
  <cols>
    <col min="1" max="1" width="9.1796875" style="229"/>
    <col min="2" max="2" width="41.1796875" style="251" customWidth="1"/>
    <col min="3" max="5" width="8.7265625" style="251" customWidth="1"/>
    <col min="6" max="7" width="8.7265625" style="228" customWidth="1"/>
    <col min="8" max="8" width="2" style="229" customWidth="1"/>
    <col min="9" max="9" width="9.1796875" style="229"/>
    <col min="10" max="10" width="9.54296875" style="298" bestFit="1" customWidth="1"/>
    <col min="11" max="11" width="9.81640625" style="298" bestFit="1" customWidth="1"/>
    <col min="12" max="12" width="9.1796875" style="298" customWidth="1"/>
    <col min="13" max="13" width="9.81640625" style="298" bestFit="1" customWidth="1"/>
    <col min="14" max="14" width="9.1796875" style="229" customWidth="1"/>
    <col min="15" max="16384" width="9.1796875" style="229"/>
  </cols>
  <sheetData>
    <row r="1" spans="1:14" ht="10.5">
      <c r="A1" s="141" t="s">
        <v>13</v>
      </c>
      <c r="B1" s="34" t="s">
        <v>179</v>
      </c>
      <c r="C1" s="34"/>
      <c r="D1" s="34"/>
      <c r="E1" s="34"/>
    </row>
    <row r="3" spans="1:14" ht="10.5">
      <c r="A3" s="356">
        <v>2</v>
      </c>
      <c r="B3" s="34" t="s">
        <v>180</v>
      </c>
      <c r="C3" s="34"/>
      <c r="D3" s="34"/>
      <c r="E3" s="34"/>
    </row>
    <row r="4" spans="1:14" ht="10.5">
      <c r="B4" s="230"/>
      <c r="C4" s="230"/>
      <c r="D4" s="230"/>
      <c r="E4" s="230"/>
      <c r="G4" s="231" t="s">
        <v>163</v>
      </c>
    </row>
    <row r="5" spans="1:14">
      <c r="A5" s="232"/>
      <c r="B5" s="382" t="s">
        <v>0</v>
      </c>
      <c r="C5" s="233" t="s">
        <v>3</v>
      </c>
      <c r="D5" s="233" t="s">
        <v>3</v>
      </c>
      <c r="E5" s="233" t="s">
        <v>3</v>
      </c>
      <c r="F5" s="233" t="s">
        <v>3</v>
      </c>
      <c r="G5" s="233" t="s">
        <v>3</v>
      </c>
    </row>
    <row r="6" spans="1:14">
      <c r="A6" s="232"/>
      <c r="B6" s="383"/>
      <c r="C6" s="234">
        <f>'Trends file-1'!C8</f>
        <v>45657</v>
      </c>
      <c r="D6" s="234">
        <f>'Trends file-1'!D8</f>
        <v>45565</v>
      </c>
      <c r="E6" s="234">
        <f>'Trends file-1'!E8</f>
        <v>45473</v>
      </c>
      <c r="F6" s="234">
        <f>'Trends file-1'!F8</f>
        <v>45382</v>
      </c>
      <c r="G6" s="234">
        <f>'Trends file-1'!G8</f>
        <v>45291</v>
      </c>
    </row>
    <row r="7" spans="1:14" ht="10.5">
      <c r="A7" s="232"/>
      <c r="B7" s="235" t="s">
        <v>27</v>
      </c>
      <c r="C7" s="236"/>
      <c r="D7" s="237"/>
      <c r="E7" s="238"/>
      <c r="F7" s="237"/>
      <c r="G7" s="238"/>
    </row>
    <row r="8" spans="1:14" ht="10.5">
      <c r="A8" s="232"/>
      <c r="B8" s="239" t="s">
        <v>93</v>
      </c>
      <c r="C8" s="236"/>
      <c r="D8" s="237"/>
      <c r="E8" s="238"/>
      <c r="F8" s="237"/>
      <c r="G8" s="238"/>
    </row>
    <row r="9" spans="1:14">
      <c r="A9" s="232"/>
      <c r="B9" s="240" t="s">
        <v>151</v>
      </c>
      <c r="C9" s="176">
        <v>87259.747409000003</v>
      </c>
      <c r="D9" s="177">
        <v>87778.280927999993</v>
      </c>
      <c r="E9" s="178">
        <v>86619.215781999999</v>
      </c>
      <c r="F9" s="177">
        <v>84009</v>
      </c>
      <c r="G9" s="178">
        <v>81269</v>
      </c>
      <c r="N9" s="241"/>
    </row>
    <row r="10" spans="1:14">
      <c r="A10" s="232"/>
      <c r="B10" s="240" t="s">
        <v>193</v>
      </c>
      <c r="C10" s="176">
        <v>63620</v>
      </c>
      <c r="D10" s="177">
        <v>64784</v>
      </c>
      <c r="E10" s="178">
        <v>55563</v>
      </c>
      <c r="F10" s="177">
        <v>56586</v>
      </c>
      <c r="G10" s="178">
        <v>57472</v>
      </c>
    </row>
    <row r="11" spans="1:14" s="228" customFormat="1">
      <c r="A11" s="232"/>
      <c r="B11" s="240" t="s">
        <v>97</v>
      </c>
      <c r="C11" s="176">
        <v>4607</v>
      </c>
      <c r="D11" s="177">
        <v>4759</v>
      </c>
      <c r="E11" s="178">
        <v>4817</v>
      </c>
      <c r="F11" s="177">
        <v>4874</v>
      </c>
      <c r="G11" s="178">
        <v>4794</v>
      </c>
      <c r="J11" s="298"/>
      <c r="K11" s="298"/>
      <c r="L11" s="298"/>
      <c r="M11" s="298"/>
    </row>
    <row r="12" spans="1:14" s="228" customFormat="1">
      <c r="A12" s="232"/>
      <c r="B12" s="240" t="s">
        <v>149</v>
      </c>
      <c r="C12" s="176">
        <v>12301.723280999999</v>
      </c>
      <c r="D12" s="177">
        <v>12115.147347</v>
      </c>
      <c r="E12" s="178">
        <v>11471.860226999999</v>
      </c>
      <c r="F12" s="177">
        <v>10843</v>
      </c>
      <c r="G12" s="178">
        <v>10127</v>
      </c>
      <c r="J12" s="298"/>
      <c r="K12" s="298"/>
      <c r="L12" s="298"/>
      <c r="M12" s="298"/>
    </row>
    <row r="13" spans="1:14" s="228" customFormat="1">
      <c r="A13" s="232"/>
      <c r="B13" s="240" t="s">
        <v>98</v>
      </c>
      <c r="C13" s="176">
        <v>3967</v>
      </c>
      <c r="D13" s="177">
        <v>4153</v>
      </c>
      <c r="E13" s="178">
        <v>4415</v>
      </c>
      <c r="F13" s="177">
        <v>4890</v>
      </c>
      <c r="G13" s="178">
        <v>5106</v>
      </c>
      <c r="J13" s="298"/>
      <c r="K13" s="298"/>
      <c r="L13" s="298"/>
      <c r="M13" s="298"/>
    </row>
    <row r="14" spans="1:14" s="228" customFormat="1" ht="10.5">
      <c r="A14" s="232"/>
      <c r="B14" s="237"/>
      <c r="C14" s="182">
        <v>171755.79368999996</v>
      </c>
      <c r="D14" s="183">
        <v>173589.45127499997</v>
      </c>
      <c r="E14" s="184">
        <v>162886.09900899997</v>
      </c>
      <c r="F14" s="183">
        <v>161202.02299999999</v>
      </c>
      <c r="G14" s="184">
        <v>158768.02299999999</v>
      </c>
      <c r="J14" s="298"/>
      <c r="K14" s="298"/>
      <c r="L14" s="298"/>
      <c r="M14" s="298"/>
      <c r="N14" s="307"/>
    </row>
    <row r="15" spans="1:14" ht="10.5">
      <c r="A15" s="232"/>
      <c r="B15" s="239"/>
      <c r="C15" s="176"/>
      <c r="D15" s="177"/>
      <c r="E15" s="178"/>
      <c r="F15" s="177"/>
      <c r="G15" s="178"/>
    </row>
    <row r="16" spans="1:14" s="228" customFormat="1" ht="10.5">
      <c r="A16" s="232"/>
      <c r="B16" s="244" t="s">
        <v>99</v>
      </c>
      <c r="C16" s="176"/>
      <c r="D16" s="177"/>
      <c r="E16" s="178"/>
      <c r="F16" s="177"/>
      <c r="G16" s="178"/>
      <c r="J16" s="298"/>
      <c r="K16" s="298"/>
      <c r="L16" s="298"/>
      <c r="M16" s="298"/>
    </row>
    <row r="17" spans="1:14" s="228" customFormat="1">
      <c r="A17" s="232"/>
      <c r="B17" s="240"/>
      <c r="C17" s="176"/>
      <c r="D17" s="177"/>
      <c r="E17" s="178"/>
      <c r="F17" s="177"/>
      <c r="G17" s="178"/>
      <c r="J17" s="298"/>
      <c r="K17" s="298"/>
      <c r="L17" s="298"/>
      <c r="M17" s="298"/>
    </row>
    <row r="18" spans="1:14" s="228" customFormat="1" ht="10.5">
      <c r="A18" s="232"/>
      <c r="B18" s="245" t="s">
        <v>94</v>
      </c>
      <c r="C18" s="176"/>
      <c r="D18" s="177"/>
      <c r="E18" s="178"/>
      <c r="F18" s="177"/>
      <c r="G18" s="178"/>
      <c r="J18" s="298"/>
      <c r="K18" s="298"/>
      <c r="L18" s="298"/>
      <c r="M18" s="298"/>
    </row>
    <row r="19" spans="1:14" s="228" customFormat="1">
      <c r="A19" s="232"/>
      <c r="B19" s="243" t="s">
        <v>95</v>
      </c>
      <c r="C19" s="176">
        <v>17.509187000000001</v>
      </c>
      <c r="D19" s="177">
        <v>6.0196930000000002</v>
      </c>
      <c r="E19" s="178">
        <v>58.329123000000003</v>
      </c>
      <c r="F19" s="177">
        <v>2376</v>
      </c>
      <c r="G19" s="178">
        <v>18358</v>
      </c>
      <c r="J19" s="298"/>
      <c r="K19" s="298"/>
      <c r="L19" s="298"/>
      <c r="M19" s="298"/>
    </row>
    <row r="20" spans="1:14" s="239" customFormat="1" ht="10.5">
      <c r="A20" s="232"/>
      <c r="B20" s="243" t="s">
        <v>96</v>
      </c>
      <c r="C20" s="176">
        <v>4285</v>
      </c>
      <c r="D20" s="177">
        <v>3108</v>
      </c>
      <c r="E20" s="178">
        <v>3013</v>
      </c>
      <c r="F20" s="177">
        <v>4446</v>
      </c>
      <c r="G20" s="178">
        <v>2316</v>
      </c>
      <c r="J20" s="298"/>
      <c r="K20" s="298"/>
      <c r="L20" s="298"/>
      <c r="M20" s="298"/>
    </row>
    <row r="21" spans="1:14" s="239" customFormat="1" ht="10.5">
      <c r="A21" s="232"/>
      <c r="B21" s="274" t="s">
        <v>152</v>
      </c>
      <c r="C21" s="176">
        <v>169</v>
      </c>
      <c r="D21" s="177">
        <v>334</v>
      </c>
      <c r="E21" s="178">
        <v>153</v>
      </c>
      <c r="F21" s="177">
        <v>398</v>
      </c>
      <c r="G21" s="178">
        <v>247</v>
      </c>
      <c r="J21" s="298"/>
      <c r="K21" s="298"/>
      <c r="L21" s="298"/>
      <c r="M21" s="298"/>
    </row>
    <row r="22" spans="1:14" s="228" customFormat="1">
      <c r="A22" s="232"/>
      <c r="B22" s="246" t="s">
        <v>155</v>
      </c>
      <c r="C22" s="176">
        <v>259</v>
      </c>
      <c r="D22" s="247">
        <v>243</v>
      </c>
      <c r="E22" s="248">
        <v>253</v>
      </c>
      <c r="F22" s="247">
        <v>345</v>
      </c>
      <c r="G22" s="248">
        <v>342</v>
      </c>
      <c r="J22" s="298"/>
      <c r="K22" s="298"/>
      <c r="L22" s="298"/>
      <c r="M22" s="298"/>
    </row>
    <row r="23" spans="1:14">
      <c r="A23" s="232"/>
      <c r="B23" s="243" t="s">
        <v>100</v>
      </c>
      <c r="C23" s="176">
        <v>10688.81223</v>
      </c>
      <c r="D23" s="177">
        <v>11362.51555</v>
      </c>
      <c r="E23" s="178">
        <v>10519</v>
      </c>
      <c r="F23" s="177">
        <v>10514</v>
      </c>
      <c r="G23" s="178">
        <v>9743</v>
      </c>
    </row>
    <row r="24" spans="1:14">
      <c r="A24" s="232"/>
      <c r="B24" s="240" t="s">
        <v>101</v>
      </c>
      <c r="C24" s="176">
        <v>4366</v>
      </c>
      <c r="D24" s="177">
        <v>4675</v>
      </c>
      <c r="E24" s="178">
        <v>5151</v>
      </c>
      <c r="F24" s="177">
        <v>5893</v>
      </c>
      <c r="G24" s="178">
        <v>6256</v>
      </c>
    </row>
    <row r="25" spans="1:14" ht="10.5">
      <c r="A25" s="232"/>
      <c r="B25" s="244"/>
      <c r="C25" s="182">
        <v>19785.621416999998</v>
      </c>
      <c r="D25" s="183">
        <v>19728.535242999998</v>
      </c>
      <c r="E25" s="184">
        <v>19147.329123</v>
      </c>
      <c r="F25" s="183">
        <v>23972</v>
      </c>
      <c r="G25" s="184">
        <v>37262</v>
      </c>
      <c r="N25" s="307"/>
    </row>
    <row r="26" spans="1:14" ht="11" thickBot="1">
      <c r="A26" s="232"/>
      <c r="B26" s="239" t="s">
        <v>130</v>
      </c>
      <c r="C26" s="186">
        <v>191541.81510699997</v>
      </c>
      <c r="D26" s="187">
        <v>193317.98651799996</v>
      </c>
      <c r="E26" s="188">
        <v>182033.42813199997</v>
      </c>
      <c r="F26" s="187">
        <v>185174.02299999999</v>
      </c>
      <c r="G26" s="188">
        <v>196030.02299999999</v>
      </c>
    </row>
    <row r="27" spans="1:14" ht="11" thickTop="1">
      <c r="A27" s="232"/>
      <c r="B27" s="239"/>
      <c r="C27" s="176"/>
      <c r="D27" s="177"/>
      <c r="E27" s="178"/>
      <c r="F27" s="177"/>
      <c r="G27" s="178"/>
    </row>
    <row r="28" spans="1:14" ht="10.5">
      <c r="A28" s="232"/>
      <c r="B28" s="239" t="s">
        <v>28</v>
      </c>
      <c r="C28" s="176"/>
      <c r="D28" s="177"/>
      <c r="E28" s="178"/>
      <c r="F28" s="177"/>
      <c r="G28" s="178"/>
    </row>
    <row r="29" spans="1:14" ht="10.5">
      <c r="A29" s="232"/>
      <c r="B29" s="239" t="s">
        <v>29</v>
      </c>
      <c r="C29" s="176"/>
      <c r="D29" s="177"/>
      <c r="E29" s="178"/>
      <c r="F29" s="177"/>
      <c r="G29" s="178"/>
    </row>
    <row r="30" spans="1:14">
      <c r="A30" s="232"/>
      <c r="B30" s="240" t="s">
        <v>186</v>
      </c>
      <c r="C30" s="176">
        <v>54637.308432000005</v>
      </c>
      <c r="D30" s="177">
        <v>52026.686547000005</v>
      </c>
      <c r="E30" s="178">
        <v>51495.478933000006</v>
      </c>
      <c r="F30" s="177">
        <v>46386.909019999999</v>
      </c>
      <c r="G30" s="178">
        <v>44160.885840000003</v>
      </c>
    </row>
    <row r="31" spans="1:14" ht="10.5">
      <c r="A31" s="232"/>
      <c r="B31" s="250"/>
      <c r="C31" s="182">
        <v>54637.308432000005</v>
      </c>
      <c r="D31" s="183">
        <v>52026.686547000005</v>
      </c>
      <c r="E31" s="184">
        <v>51495.478933000006</v>
      </c>
      <c r="F31" s="183">
        <v>46386.909019999999</v>
      </c>
      <c r="G31" s="184">
        <v>44160.885840000003</v>
      </c>
      <c r="N31" s="307"/>
    </row>
    <row r="32" spans="1:14" ht="10.5">
      <c r="A32" s="232"/>
      <c r="B32" s="239"/>
      <c r="C32" s="176"/>
      <c r="D32" s="177"/>
      <c r="E32" s="178"/>
      <c r="F32" s="177"/>
      <c r="G32" s="178"/>
    </row>
    <row r="33" spans="1:14" ht="10.5">
      <c r="A33" s="232"/>
      <c r="B33" s="239" t="s">
        <v>102</v>
      </c>
      <c r="C33" s="176"/>
      <c r="D33" s="177"/>
      <c r="E33" s="178"/>
      <c r="F33" s="177"/>
      <c r="G33" s="178"/>
    </row>
    <row r="34" spans="1:14" ht="10.5">
      <c r="A34" s="232"/>
      <c r="B34" s="242" t="s">
        <v>103</v>
      </c>
      <c r="C34" s="176"/>
      <c r="D34" s="177"/>
      <c r="E34" s="178"/>
      <c r="F34" s="177"/>
      <c r="G34" s="178"/>
    </row>
    <row r="35" spans="1:14">
      <c r="A35" s="232"/>
      <c r="B35" s="243" t="s">
        <v>131</v>
      </c>
      <c r="C35" s="176">
        <v>67360</v>
      </c>
      <c r="D35" s="177">
        <v>67474</v>
      </c>
      <c r="E35" s="178">
        <v>58649</v>
      </c>
      <c r="F35" s="177">
        <v>56230</v>
      </c>
      <c r="G35" s="178">
        <v>54558</v>
      </c>
    </row>
    <row r="36" spans="1:14">
      <c r="A36" s="232"/>
      <c r="B36" s="243" t="s">
        <v>100</v>
      </c>
      <c r="C36" s="176">
        <v>902.92963099999997</v>
      </c>
      <c r="D36" s="177">
        <v>626.92962899999998</v>
      </c>
      <c r="E36" s="178">
        <v>282</v>
      </c>
      <c r="F36" s="177">
        <v>0</v>
      </c>
      <c r="G36" s="178">
        <v>787</v>
      </c>
    </row>
    <row r="37" spans="1:14">
      <c r="A37" s="232"/>
      <c r="B37" s="240" t="s">
        <v>104</v>
      </c>
      <c r="C37" s="176">
        <v>6670</v>
      </c>
      <c r="D37" s="177">
        <v>6893</v>
      </c>
      <c r="E37" s="178">
        <v>6779</v>
      </c>
      <c r="F37" s="177">
        <v>7045</v>
      </c>
      <c r="G37" s="178">
        <v>6572</v>
      </c>
    </row>
    <row r="38" spans="1:14" ht="10.5">
      <c r="A38" s="232"/>
      <c r="B38" s="244"/>
      <c r="C38" s="182">
        <v>74932.929631000006</v>
      </c>
      <c r="D38" s="183">
        <v>74993.929629000006</v>
      </c>
      <c r="E38" s="184">
        <v>65710</v>
      </c>
      <c r="F38" s="183">
        <v>63275</v>
      </c>
      <c r="G38" s="184">
        <v>61917</v>
      </c>
      <c r="N38" s="307"/>
    </row>
    <row r="39" spans="1:14" ht="10.5">
      <c r="A39" s="232"/>
      <c r="B39" s="239"/>
      <c r="C39" s="176"/>
      <c r="D39" s="177"/>
      <c r="E39" s="178"/>
      <c r="F39" s="177"/>
      <c r="G39" s="178"/>
    </row>
    <row r="40" spans="1:14" s="249" customFormat="1" ht="10.5">
      <c r="A40" s="232"/>
      <c r="B40" s="244" t="s">
        <v>105</v>
      </c>
      <c r="C40" s="176"/>
      <c r="D40" s="177"/>
      <c r="E40" s="178"/>
      <c r="F40" s="177"/>
      <c r="G40" s="178"/>
      <c r="J40" s="298"/>
      <c r="K40" s="298"/>
      <c r="L40" s="298"/>
      <c r="M40" s="298"/>
    </row>
    <row r="41" spans="1:14" s="249" customFormat="1" ht="10.5">
      <c r="A41" s="232"/>
      <c r="B41" s="245" t="s">
        <v>103</v>
      </c>
      <c r="C41" s="176"/>
      <c r="D41" s="179"/>
      <c r="E41" s="180"/>
      <c r="F41" s="179"/>
      <c r="G41" s="180"/>
      <c r="J41" s="298"/>
      <c r="K41" s="298"/>
      <c r="L41" s="298"/>
      <c r="M41" s="298"/>
    </row>
    <row r="42" spans="1:14">
      <c r="A42" s="232"/>
      <c r="B42" s="274" t="s">
        <v>153</v>
      </c>
      <c r="C42" s="176">
        <v>11727</v>
      </c>
      <c r="D42" s="177">
        <v>17655</v>
      </c>
      <c r="E42" s="178">
        <v>16983</v>
      </c>
      <c r="F42" s="177">
        <v>24816</v>
      </c>
      <c r="G42" s="178">
        <v>39764</v>
      </c>
    </row>
    <row r="43" spans="1:14">
      <c r="A43" s="232"/>
      <c r="B43" s="243" t="s">
        <v>132</v>
      </c>
      <c r="C43" s="176">
        <v>18198</v>
      </c>
      <c r="D43" s="177">
        <v>17361</v>
      </c>
      <c r="E43" s="178">
        <v>16870</v>
      </c>
      <c r="F43" s="177">
        <v>14848</v>
      </c>
      <c r="G43" s="178">
        <v>16347</v>
      </c>
    </row>
    <row r="44" spans="1:14">
      <c r="A44" s="232"/>
      <c r="B44" s="243" t="s">
        <v>100</v>
      </c>
      <c r="C44" s="176">
        <v>6109</v>
      </c>
      <c r="D44" s="177">
        <v>6890</v>
      </c>
      <c r="E44" s="178">
        <v>6972.5</v>
      </c>
      <c r="F44" s="177">
        <v>9543</v>
      </c>
      <c r="G44" s="178">
        <v>10012</v>
      </c>
    </row>
    <row r="45" spans="1:14">
      <c r="A45" s="232"/>
      <c r="B45" s="240" t="s">
        <v>135</v>
      </c>
      <c r="C45" s="176">
        <v>4610.1154660000002</v>
      </c>
      <c r="D45" s="169">
        <v>4831.178739</v>
      </c>
      <c r="E45" s="178">
        <v>5360.4558459999998</v>
      </c>
      <c r="F45" s="169">
        <v>7785</v>
      </c>
      <c r="G45" s="178">
        <v>6208</v>
      </c>
    </row>
    <row r="46" spans="1:14">
      <c r="A46" s="232"/>
      <c r="B46" s="240" t="s">
        <v>106</v>
      </c>
      <c r="C46" s="176">
        <v>21328</v>
      </c>
      <c r="D46" s="169">
        <v>19560</v>
      </c>
      <c r="E46" s="178">
        <v>18642</v>
      </c>
      <c r="F46" s="169">
        <v>18520</v>
      </c>
      <c r="G46" s="178">
        <v>17621</v>
      </c>
    </row>
    <row r="47" spans="1:14" ht="10.5">
      <c r="A47" s="232"/>
      <c r="B47" s="244"/>
      <c r="C47" s="182">
        <v>61972.115466000003</v>
      </c>
      <c r="D47" s="185">
        <v>66297.178738999995</v>
      </c>
      <c r="E47" s="184">
        <v>64827.955845999997</v>
      </c>
      <c r="F47" s="185">
        <v>75512</v>
      </c>
      <c r="G47" s="184">
        <v>89952</v>
      </c>
      <c r="N47" s="307"/>
    </row>
    <row r="48" spans="1:14" ht="10.5">
      <c r="A48" s="232"/>
      <c r="B48" s="244" t="s">
        <v>107</v>
      </c>
      <c r="C48" s="181">
        <v>136905.04509700002</v>
      </c>
      <c r="D48" s="171">
        <v>141291.10836800002</v>
      </c>
      <c r="E48" s="180">
        <v>130537.955846</v>
      </c>
      <c r="F48" s="171">
        <v>138787</v>
      </c>
      <c r="G48" s="180">
        <v>151869</v>
      </c>
    </row>
    <row r="49" spans="1:7" ht="11" thickBot="1">
      <c r="A49" s="232"/>
      <c r="B49" s="244" t="s">
        <v>30</v>
      </c>
      <c r="C49" s="186">
        <v>191542.35352900001</v>
      </c>
      <c r="D49" s="189">
        <v>193317.79491500003</v>
      </c>
      <c r="E49" s="186">
        <v>182033.434779</v>
      </c>
      <c r="F49" s="189">
        <v>185173.90901999999</v>
      </c>
      <c r="G49" s="186">
        <v>196029.88584</v>
      </c>
    </row>
    <row r="50" spans="1:7" ht="11" thickTop="1">
      <c r="A50" s="232"/>
      <c r="B50" s="294"/>
      <c r="C50" s="295"/>
      <c r="D50" s="175"/>
      <c r="E50" s="161"/>
      <c r="F50" s="175"/>
      <c r="G50" s="161"/>
    </row>
    <row r="51" spans="1:7">
      <c r="B51" s="384"/>
      <c r="C51" s="385"/>
      <c r="D51" s="385"/>
      <c r="E51" s="385"/>
      <c r="F51" s="385"/>
      <c r="G51" s="385"/>
    </row>
    <row r="54" spans="1:7">
      <c r="C54" s="169"/>
      <c r="D54" s="169"/>
      <c r="E54" s="169"/>
      <c r="F54" s="169"/>
      <c r="G54" s="169"/>
    </row>
    <row r="88" spans="3:7">
      <c r="C88" s="277"/>
      <c r="D88" s="277"/>
      <c r="E88" s="277"/>
      <c r="F88" s="278"/>
      <c r="G88" s="278"/>
    </row>
    <row r="114" spans="3:7">
      <c r="C114" s="285"/>
      <c r="D114" s="285"/>
      <c r="E114" s="285"/>
      <c r="F114" s="286"/>
      <c r="G114" s="286"/>
    </row>
  </sheetData>
  <mergeCells count="2">
    <mergeCell ref="B5:B6"/>
    <mergeCell ref="B51:G51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showGridLines="0" view="pageBreakPreview" zoomScaleNormal="100" zoomScaleSheetLayoutView="100" workbookViewId="0"/>
  </sheetViews>
  <sheetFormatPr defaultColWidth="9.1796875" defaultRowHeight="10"/>
  <cols>
    <col min="1" max="1" width="5.453125" style="229" customWidth="1"/>
    <col min="2" max="2" width="58.453125" style="229" bestFit="1" customWidth="1"/>
    <col min="3" max="5" width="8.7265625" style="229" customWidth="1"/>
    <col min="6" max="7" width="8.7265625" style="252" customWidth="1"/>
    <col min="8" max="8" width="2" style="229" customWidth="1"/>
    <col min="9" max="12" width="9.1796875" style="229" customWidth="1"/>
    <col min="13" max="16384" width="9.1796875" style="229"/>
  </cols>
  <sheetData>
    <row r="1" spans="1:12" ht="10.5">
      <c r="A1" s="141" t="s">
        <v>13</v>
      </c>
      <c r="B1" s="34" t="s">
        <v>179</v>
      </c>
      <c r="C1" s="34"/>
      <c r="D1" s="34"/>
      <c r="E1" s="34"/>
    </row>
    <row r="2" spans="1:12" ht="10.5">
      <c r="F2" s="253"/>
      <c r="G2" s="229"/>
    </row>
    <row r="3" spans="1:12" ht="10.5">
      <c r="A3" s="356">
        <v>3</v>
      </c>
      <c r="B3" s="253" t="s">
        <v>181</v>
      </c>
      <c r="C3" s="253"/>
      <c r="D3" s="253"/>
      <c r="E3" s="253"/>
      <c r="F3" s="231"/>
      <c r="G3" s="229"/>
    </row>
    <row r="4" spans="1:12" ht="10.5">
      <c r="A4" s="254"/>
      <c r="B4" s="253"/>
      <c r="C4" s="253"/>
      <c r="D4" s="253"/>
      <c r="E4" s="253"/>
      <c r="F4" s="231"/>
      <c r="G4" s="354" t="s">
        <v>163</v>
      </c>
    </row>
    <row r="5" spans="1:12">
      <c r="B5" s="386" t="s">
        <v>0</v>
      </c>
      <c r="C5" s="388" t="s">
        <v>1</v>
      </c>
      <c r="D5" s="389"/>
      <c r="E5" s="389"/>
      <c r="F5" s="389"/>
      <c r="G5" s="390"/>
    </row>
    <row r="6" spans="1:12">
      <c r="B6" s="387"/>
      <c r="C6" s="255">
        <f>'Trends file-1'!C8</f>
        <v>45657</v>
      </c>
      <c r="D6" s="255">
        <f>'Trends file-1'!D8</f>
        <v>45565</v>
      </c>
      <c r="E6" s="255">
        <f>'Trends file-1'!E8</f>
        <v>45473</v>
      </c>
      <c r="F6" s="255">
        <f>'Trends file-1'!F8</f>
        <v>45382</v>
      </c>
      <c r="G6" s="255">
        <f>'Trends file-1'!G8</f>
        <v>45291</v>
      </c>
    </row>
    <row r="7" spans="1:12" ht="10.5">
      <c r="B7" s="47" t="s">
        <v>35</v>
      </c>
      <c r="C7" s="256"/>
      <c r="D7" s="257"/>
      <c r="E7" s="256"/>
      <c r="F7" s="257"/>
      <c r="G7" s="256"/>
    </row>
    <row r="8" spans="1:12" ht="10.5">
      <c r="B8" s="48"/>
      <c r="C8" s="258"/>
      <c r="D8" s="259"/>
      <c r="E8" s="258"/>
      <c r="F8" s="259"/>
      <c r="G8" s="258"/>
    </row>
    <row r="9" spans="1:12" s="249" customFormat="1" ht="10.5">
      <c r="A9" s="232"/>
      <c r="B9" s="48" t="s">
        <v>49</v>
      </c>
      <c r="C9" s="260">
        <v>3793</v>
      </c>
      <c r="D9" s="261">
        <v>3395</v>
      </c>
      <c r="E9" s="260">
        <v>5768</v>
      </c>
      <c r="F9" s="261">
        <v>3010</v>
      </c>
      <c r="G9" s="260">
        <v>2881</v>
      </c>
      <c r="I9" s="297"/>
      <c r="J9" s="297"/>
      <c r="K9" s="297"/>
      <c r="L9" s="297"/>
    </row>
    <row r="10" spans="1:12" ht="10.5">
      <c r="A10" s="232"/>
      <c r="B10" s="49"/>
      <c r="C10" s="262"/>
      <c r="D10" s="263"/>
      <c r="E10" s="262"/>
      <c r="F10" s="263"/>
      <c r="G10" s="262"/>
      <c r="I10" s="297"/>
      <c r="J10" s="297"/>
      <c r="K10" s="297"/>
      <c r="L10" s="297"/>
    </row>
    <row r="11" spans="1:12" ht="10.5">
      <c r="A11" s="232"/>
      <c r="B11" s="50" t="s">
        <v>36</v>
      </c>
      <c r="C11" s="262"/>
      <c r="D11" s="263"/>
      <c r="E11" s="262"/>
      <c r="F11" s="263"/>
      <c r="G11" s="262"/>
      <c r="I11" s="297"/>
      <c r="J11" s="297"/>
      <c r="K11" s="297"/>
      <c r="L11" s="297"/>
    </row>
    <row r="12" spans="1:12" ht="10.5">
      <c r="A12" s="232"/>
      <c r="B12" s="51" t="s">
        <v>80</v>
      </c>
      <c r="C12" s="264">
        <v>5315</v>
      </c>
      <c r="D12" s="265">
        <v>5361</v>
      </c>
      <c r="E12" s="264">
        <v>4957</v>
      </c>
      <c r="F12" s="265">
        <v>4598</v>
      </c>
      <c r="G12" s="264">
        <v>4329</v>
      </c>
      <c r="I12" s="297"/>
      <c r="J12" s="297"/>
      <c r="K12" s="297"/>
      <c r="L12" s="297"/>
    </row>
    <row r="13" spans="1:12" ht="10.5">
      <c r="A13" s="232"/>
      <c r="B13" s="51" t="s">
        <v>133</v>
      </c>
      <c r="C13" s="264">
        <v>1800</v>
      </c>
      <c r="D13" s="265">
        <v>1756</v>
      </c>
      <c r="E13" s="264">
        <v>1614</v>
      </c>
      <c r="F13" s="265">
        <v>1655</v>
      </c>
      <c r="G13" s="264">
        <v>1686</v>
      </c>
      <c r="I13" s="297"/>
      <c r="J13" s="297"/>
      <c r="K13" s="297"/>
      <c r="L13" s="297"/>
    </row>
    <row r="14" spans="1:12" ht="10.5">
      <c r="A14" s="232"/>
      <c r="B14" s="51" t="s">
        <v>161</v>
      </c>
      <c r="C14" s="264">
        <v>-5</v>
      </c>
      <c r="D14" s="265">
        <v>-20</v>
      </c>
      <c r="E14" s="264">
        <v>-17</v>
      </c>
      <c r="F14" s="265">
        <v>-76</v>
      </c>
      <c r="G14" s="264">
        <v>-191</v>
      </c>
      <c r="I14" s="297"/>
      <c r="J14" s="297"/>
      <c r="K14" s="297"/>
      <c r="L14" s="297"/>
    </row>
    <row r="15" spans="1:12" ht="10.5">
      <c r="A15" s="232"/>
      <c r="B15" s="51" t="s">
        <v>197</v>
      </c>
      <c r="C15" s="264">
        <v>-38</v>
      </c>
      <c r="D15" s="265">
        <v>0</v>
      </c>
      <c r="E15" s="264">
        <v>0</v>
      </c>
      <c r="F15" s="265">
        <v>0</v>
      </c>
      <c r="G15" s="264">
        <v>0</v>
      </c>
      <c r="I15" s="297"/>
      <c r="J15" s="297"/>
      <c r="K15" s="297"/>
      <c r="L15" s="297"/>
    </row>
    <row r="16" spans="1:12" ht="10.5">
      <c r="A16" s="232"/>
      <c r="B16" s="51" t="s">
        <v>162</v>
      </c>
      <c r="C16" s="264">
        <v>-24</v>
      </c>
      <c r="D16" s="265">
        <v>-26</v>
      </c>
      <c r="E16" s="264">
        <v>-23</v>
      </c>
      <c r="F16" s="265">
        <v>-49</v>
      </c>
      <c r="G16" s="264">
        <v>-86</v>
      </c>
      <c r="I16" s="297"/>
      <c r="J16" s="297"/>
      <c r="K16" s="297"/>
      <c r="L16" s="297"/>
    </row>
    <row r="17" spans="1:12" ht="10.5">
      <c r="A17" s="232"/>
      <c r="B17" s="52" t="s">
        <v>37</v>
      </c>
      <c r="C17" s="264">
        <v>959</v>
      </c>
      <c r="D17" s="265">
        <v>124</v>
      </c>
      <c r="E17" s="264">
        <v>-3163</v>
      </c>
      <c r="F17" s="265">
        <v>-60</v>
      </c>
      <c r="G17" s="264">
        <v>83</v>
      </c>
      <c r="I17" s="297"/>
      <c r="J17" s="297"/>
      <c r="K17" s="297"/>
      <c r="L17" s="297"/>
    </row>
    <row r="18" spans="1:12" ht="10.5">
      <c r="A18" s="232"/>
      <c r="B18" s="49"/>
      <c r="C18" s="262"/>
      <c r="D18" s="263"/>
      <c r="E18" s="262"/>
      <c r="F18" s="263"/>
      <c r="G18" s="262"/>
      <c r="I18" s="297"/>
      <c r="J18" s="297"/>
      <c r="K18" s="297"/>
      <c r="L18" s="297"/>
    </row>
    <row r="19" spans="1:12" s="249" customFormat="1" ht="10.5">
      <c r="A19" s="232"/>
      <c r="B19" s="68" t="s">
        <v>121</v>
      </c>
      <c r="C19" s="268">
        <v>11800</v>
      </c>
      <c r="D19" s="269">
        <v>10590</v>
      </c>
      <c r="E19" s="268">
        <v>9136</v>
      </c>
      <c r="F19" s="269">
        <v>9078</v>
      </c>
      <c r="G19" s="268">
        <v>8702</v>
      </c>
      <c r="I19" s="297"/>
      <c r="J19" s="297"/>
      <c r="K19" s="297"/>
      <c r="L19" s="297"/>
    </row>
    <row r="20" spans="1:12" ht="10.5">
      <c r="A20" s="232"/>
      <c r="B20" s="216" t="s">
        <v>122</v>
      </c>
      <c r="C20" s="262"/>
      <c r="D20" s="263"/>
      <c r="E20" s="262"/>
      <c r="F20" s="263"/>
      <c r="G20" s="262"/>
      <c r="I20" s="297"/>
      <c r="J20" s="297"/>
      <c r="K20" s="297"/>
      <c r="L20" s="297"/>
    </row>
    <row r="21" spans="1:12" ht="10.5">
      <c r="A21" s="232"/>
      <c r="B21" s="54" t="s">
        <v>123</v>
      </c>
      <c r="C21" s="264">
        <v>-1109</v>
      </c>
      <c r="D21" s="265">
        <v>-217</v>
      </c>
      <c r="E21" s="264">
        <v>1422</v>
      </c>
      <c r="F21" s="265">
        <v>-2071</v>
      </c>
      <c r="G21" s="264">
        <v>-373</v>
      </c>
      <c r="I21" s="297"/>
      <c r="J21" s="297"/>
      <c r="K21" s="297"/>
      <c r="L21" s="297"/>
    </row>
    <row r="22" spans="1:12" ht="10.5">
      <c r="A22" s="232"/>
      <c r="B22" s="51" t="s">
        <v>124</v>
      </c>
      <c r="C22" s="264">
        <v>158</v>
      </c>
      <c r="D22" s="265">
        <v>385</v>
      </c>
      <c r="E22" s="264">
        <v>1922</v>
      </c>
      <c r="F22" s="265">
        <v>-1773</v>
      </c>
      <c r="G22" s="264">
        <v>-334</v>
      </c>
      <c r="I22" s="297"/>
      <c r="J22" s="297"/>
      <c r="K22" s="297"/>
      <c r="L22" s="297"/>
    </row>
    <row r="23" spans="1:12" ht="10.5">
      <c r="A23" s="232"/>
      <c r="B23" s="51" t="s">
        <v>150</v>
      </c>
      <c r="C23" s="264">
        <v>1582</v>
      </c>
      <c r="D23" s="265">
        <v>1658</v>
      </c>
      <c r="E23" s="264">
        <v>1131</v>
      </c>
      <c r="F23" s="265">
        <v>1053</v>
      </c>
      <c r="G23" s="264">
        <v>1353</v>
      </c>
      <c r="I23" s="297"/>
      <c r="J23" s="297"/>
      <c r="K23" s="297"/>
      <c r="L23" s="297"/>
    </row>
    <row r="24" spans="1:12" ht="10.5">
      <c r="A24" s="232"/>
      <c r="B24" s="49"/>
      <c r="C24" s="262"/>
      <c r="D24" s="263"/>
      <c r="E24" s="262"/>
      <c r="F24" s="263"/>
      <c r="G24" s="262"/>
      <c r="I24" s="297"/>
      <c r="J24" s="297"/>
      <c r="K24" s="297"/>
      <c r="L24" s="297"/>
    </row>
    <row r="25" spans="1:12" ht="10.5">
      <c r="A25" s="232"/>
      <c r="B25" s="53" t="s">
        <v>125</v>
      </c>
      <c r="C25" s="268">
        <v>12431</v>
      </c>
      <c r="D25" s="269">
        <v>12416</v>
      </c>
      <c r="E25" s="268">
        <v>13611</v>
      </c>
      <c r="F25" s="269">
        <v>6287</v>
      </c>
      <c r="G25" s="268">
        <v>9348</v>
      </c>
      <c r="I25" s="297"/>
      <c r="J25" s="297"/>
      <c r="K25" s="297"/>
      <c r="L25" s="297"/>
    </row>
    <row r="26" spans="1:12" ht="10.5">
      <c r="A26" s="232"/>
      <c r="B26" s="51" t="s">
        <v>51</v>
      </c>
      <c r="C26" s="264">
        <v>-1593</v>
      </c>
      <c r="D26" s="265">
        <v>-2021</v>
      </c>
      <c r="E26" s="264">
        <v>-526</v>
      </c>
      <c r="F26" s="265">
        <v>-129</v>
      </c>
      <c r="G26" s="264">
        <v>68</v>
      </c>
      <c r="I26" s="297"/>
      <c r="J26" s="297"/>
      <c r="K26" s="297"/>
      <c r="L26" s="297"/>
    </row>
    <row r="27" spans="1:12" s="249" customFormat="1" ht="10.5">
      <c r="A27" s="232"/>
      <c r="B27" s="53" t="s">
        <v>126</v>
      </c>
      <c r="C27" s="268">
        <v>10838</v>
      </c>
      <c r="D27" s="269">
        <v>10395</v>
      </c>
      <c r="E27" s="268">
        <v>13085</v>
      </c>
      <c r="F27" s="269">
        <v>6158</v>
      </c>
      <c r="G27" s="268">
        <v>9416</v>
      </c>
      <c r="I27" s="297"/>
      <c r="J27" s="297"/>
      <c r="K27" s="297"/>
      <c r="L27" s="297"/>
    </row>
    <row r="28" spans="1:12" ht="10.5">
      <c r="A28" s="232"/>
      <c r="B28" s="49"/>
      <c r="C28" s="262"/>
      <c r="D28" s="263"/>
      <c r="E28" s="262"/>
      <c r="F28" s="263"/>
      <c r="G28" s="262"/>
      <c r="I28" s="297"/>
      <c r="J28" s="297"/>
      <c r="K28" s="297"/>
      <c r="L28" s="297"/>
    </row>
    <row r="29" spans="1:12" ht="10.5">
      <c r="A29" s="232"/>
      <c r="B29" s="53" t="s">
        <v>38</v>
      </c>
      <c r="C29" s="264"/>
      <c r="D29" s="265"/>
      <c r="E29" s="264"/>
      <c r="F29" s="265"/>
      <c r="G29" s="264"/>
      <c r="I29" s="297"/>
      <c r="J29" s="297"/>
      <c r="K29" s="297"/>
      <c r="L29" s="297"/>
    </row>
    <row r="30" spans="1:12" ht="10.5">
      <c r="A30" s="232"/>
      <c r="B30" s="49"/>
      <c r="C30" s="262"/>
      <c r="D30" s="263"/>
      <c r="E30" s="262"/>
      <c r="F30" s="263"/>
      <c r="G30" s="262"/>
      <c r="I30" s="297"/>
      <c r="J30" s="297"/>
      <c r="K30" s="297"/>
      <c r="L30" s="297"/>
    </row>
    <row r="31" spans="1:12" ht="10.5">
      <c r="A31" s="232"/>
      <c r="B31" s="51" t="s">
        <v>154</v>
      </c>
      <c r="C31" s="264">
        <v>-3969</v>
      </c>
      <c r="D31" s="265">
        <v>-3787</v>
      </c>
      <c r="E31" s="264">
        <v>-4728</v>
      </c>
      <c r="F31" s="265">
        <v>-4902</v>
      </c>
      <c r="G31" s="264">
        <v>-5335</v>
      </c>
      <c r="I31" s="297"/>
      <c r="J31" s="297"/>
      <c r="K31" s="297"/>
      <c r="L31" s="297"/>
    </row>
    <row r="32" spans="1:12" ht="10.5">
      <c r="A32" s="232"/>
      <c r="B32" s="229" t="s">
        <v>156</v>
      </c>
      <c r="C32" s="264">
        <v>-55.758637680854974</v>
      </c>
      <c r="D32" s="267">
        <v>-1465.458042464782</v>
      </c>
      <c r="E32" s="264">
        <v>-0.3458730600000024</v>
      </c>
      <c r="F32" s="267">
        <v>-0.40574851999997463</v>
      </c>
      <c r="G32" s="264">
        <v>0.77798351999985016</v>
      </c>
      <c r="I32" s="297"/>
      <c r="J32" s="297"/>
      <c r="K32" s="297"/>
      <c r="L32" s="297"/>
    </row>
    <row r="33" spans="1:12" ht="10.5">
      <c r="A33" s="232"/>
      <c r="B33" s="51" t="s">
        <v>78</v>
      </c>
      <c r="C33" s="264">
        <v>676</v>
      </c>
      <c r="D33" s="265">
        <v>-586</v>
      </c>
      <c r="E33" s="264">
        <v>2341</v>
      </c>
      <c r="F33" s="265">
        <v>16031</v>
      </c>
      <c r="G33" s="264">
        <v>-2962</v>
      </c>
      <c r="I33" s="297"/>
      <c r="J33" s="297"/>
      <c r="K33" s="297"/>
      <c r="L33" s="297"/>
    </row>
    <row r="34" spans="1:12" ht="10.5">
      <c r="A34" s="232"/>
      <c r="B34" s="49" t="s">
        <v>50</v>
      </c>
      <c r="C34" s="264">
        <v>6</v>
      </c>
      <c r="D34" s="265">
        <v>2</v>
      </c>
      <c r="E34" s="266">
        <v>20</v>
      </c>
      <c r="F34" s="265">
        <v>76</v>
      </c>
      <c r="G34" s="264">
        <v>197</v>
      </c>
      <c r="I34" s="297"/>
      <c r="J34" s="297"/>
      <c r="K34" s="297"/>
      <c r="L34" s="297"/>
    </row>
    <row r="35" spans="1:12" s="249" customFormat="1" ht="10.5">
      <c r="A35" s="232"/>
      <c r="B35" s="55" t="s">
        <v>134</v>
      </c>
      <c r="C35" s="268">
        <v>-3342</v>
      </c>
      <c r="D35" s="269">
        <v>-5836</v>
      </c>
      <c r="E35" s="268">
        <v>-2367</v>
      </c>
      <c r="F35" s="269">
        <v>11205</v>
      </c>
      <c r="G35" s="268">
        <v>-8099</v>
      </c>
      <c r="I35" s="297"/>
      <c r="J35" s="297"/>
      <c r="K35" s="297"/>
      <c r="L35" s="297"/>
    </row>
    <row r="36" spans="1:12" ht="10.5">
      <c r="A36" s="232"/>
      <c r="B36" s="49"/>
      <c r="C36" s="262"/>
      <c r="D36" s="263"/>
      <c r="E36" s="262"/>
      <c r="F36" s="263"/>
      <c r="G36" s="262"/>
      <c r="I36" s="297"/>
      <c r="J36" s="297"/>
      <c r="K36" s="297"/>
      <c r="L36" s="297"/>
    </row>
    <row r="37" spans="1:12" s="249" customFormat="1" ht="10.5">
      <c r="A37" s="232"/>
      <c r="B37" s="53" t="s">
        <v>39</v>
      </c>
      <c r="C37" s="268"/>
      <c r="D37" s="269"/>
      <c r="E37" s="268"/>
      <c r="F37" s="269"/>
      <c r="G37" s="268"/>
      <c r="I37" s="297"/>
      <c r="J37" s="297"/>
      <c r="K37" s="297"/>
      <c r="L37" s="297"/>
    </row>
    <row r="38" spans="1:12" ht="10.5">
      <c r="A38" s="232"/>
      <c r="B38" s="52" t="s">
        <v>166</v>
      </c>
      <c r="C38" s="264">
        <v>0</v>
      </c>
      <c r="D38" s="265">
        <v>0</v>
      </c>
      <c r="E38" s="264">
        <v>-20000</v>
      </c>
      <c r="F38" s="265">
        <v>-15000</v>
      </c>
      <c r="G38" s="264">
        <v>0</v>
      </c>
      <c r="I38" s="297"/>
      <c r="J38" s="297"/>
      <c r="K38" s="297"/>
      <c r="L38" s="297"/>
    </row>
    <row r="39" spans="1:12" ht="10.5">
      <c r="A39" s="232"/>
      <c r="B39" s="52" t="s">
        <v>167</v>
      </c>
      <c r="C39" s="264">
        <v>-5986</v>
      </c>
      <c r="D39" s="265">
        <v>34</v>
      </c>
      <c r="E39" s="264">
        <v>11520</v>
      </c>
      <c r="F39" s="265">
        <v>-195</v>
      </c>
      <c r="G39" s="264">
        <v>168</v>
      </c>
      <c r="I39" s="297"/>
      <c r="J39" s="297"/>
      <c r="K39" s="297"/>
      <c r="L39" s="297"/>
    </row>
    <row r="40" spans="1:12" ht="10.5">
      <c r="A40" s="232"/>
      <c r="B40" s="291" t="s">
        <v>165</v>
      </c>
      <c r="C40" s="264">
        <v>-1004.1594577825649</v>
      </c>
      <c r="D40" s="265">
        <v>-749.67742383731002</v>
      </c>
      <c r="E40" s="264">
        <v>-755.18919824995464</v>
      </c>
      <c r="F40" s="265">
        <v>-701.72483556845418</v>
      </c>
      <c r="G40" s="264">
        <v>-735.67898551753319</v>
      </c>
      <c r="I40" s="297"/>
      <c r="J40" s="297"/>
      <c r="K40" s="297"/>
      <c r="L40" s="297"/>
    </row>
    <row r="41" spans="1:12" ht="10.5">
      <c r="A41" s="232"/>
      <c r="B41" s="52" t="s">
        <v>115</v>
      </c>
      <c r="C41" s="264">
        <v>-670.84054221743509</v>
      </c>
      <c r="D41" s="265">
        <v>-1661.32257616269</v>
      </c>
      <c r="E41" s="264">
        <v>-1727.8108017500454</v>
      </c>
      <c r="F41" s="265">
        <v>-1315.2751644315458</v>
      </c>
      <c r="G41" s="264">
        <v>-739.32101448246704</v>
      </c>
      <c r="I41" s="297"/>
      <c r="J41" s="297"/>
      <c r="K41" s="297"/>
      <c r="L41" s="297"/>
    </row>
    <row r="42" spans="1:12" ht="10.5">
      <c r="A42" s="232"/>
      <c r="B42" s="52" t="s">
        <v>79</v>
      </c>
      <c r="C42" s="264">
        <v>0</v>
      </c>
      <c r="D42" s="265">
        <v>-2000</v>
      </c>
      <c r="E42" s="264">
        <v>0</v>
      </c>
      <c r="F42" s="265">
        <v>0</v>
      </c>
      <c r="G42" s="264">
        <v>-225</v>
      </c>
      <c r="I42" s="297"/>
      <c r="J42" s="297"/>
      <c r="K42" s="297"/>
      <c r="L42" s="297"/>
    </row>
    <row r="43" spans="1:12" s="249" customFormat="1" ht="10.5">
      <c r="A43" s="232"/>
      <c r="B43" s="55" t="s">
        <v>127</v>
      </c>
      <c r="C43" s="268">
        <v>-7661</v>
      </c>
      <c r="D43" s="269">
        <v>-4377</v>
      </c>
      <c r="E43" s="268">
        <v>-10963</v>
      </c>
      <c r="F43" s="269">
        <v>-17212</v>
      </c>
      <c r="G43" s="268">
        <v>-1532</v>
      </c>
      <c r="I43" s="297"/>
      <c r="J43" s="297"/>
      <c r="K43" s="297"/>
      <c r="L43" s="297"/>
    </row>
    <row r="44" spans="1:12" ht="10.5">
      <c r="A44" s="232"/>
      <c r="B44" s="49"/>
      <c r="C44" s="262"/>
      <c r="D44" s="263"/>
      <c r="E44" s="262"/>
      <c r="F44" s="263"/>
      <c r="G44" s="262"/>
      <c r="I44" s="297"/>
      <c r="J44" s="297"/>
      <c r="K44" s="297"/>
      <c r="L44" s="297"/>
    </row>
    <row r="45" spans="1:12" ht="10.5">
      <c r="A45" s="232"/>
      <c r="B45" s="68" t="s">
        <v>145</v>
      </c>
      <c r="C45" s="268">
        <v>-165</v>
      </c>
      <c r="D45" s="269">
        <v>181</v>
      </c>
      <c r="E45" s="268">
        <v>-245</v>
      </c>
      <c r="F45" s="269">
        <v>151</v>
      </c>
      <c r="G45" s="268">
        <v>-215</v>
      </c>
      <c r="I45" s="297"/>
      <c r="J45" s="297"/>
      <c r="K45" s="297"/>
      <c r="L45" s="297"/>
    </row>
    <row r="46" spans="1:12" ht="10.5">
      <c r="A46" s="232"/>
      <c r="B46" s="51" t="s">
        <v>128</v>
      </c>
      <c r="C46" s="264">
        <v>334</v>
      </c>
      <c r="D46" s="265">
        <v>153.4</v>
      </c>
      <c r="E46" s="264">
        <v>398</v>
      </c>
      <c r="F46" s="265">
        <v>248</v>
      </c>
      <c r="G46" s="264">
        <v>463</v>
      </c>
      <c r="I46" s="297"/>
      <c r="J46" s="297"/>
      <c r="K46" s="297"/>
      <c r="L46" s="297"/>
    </row>
    <row r="47" spans="1:12" s="249" customFormat="1" ht="10.5">
      <c r="A47" s="232"/>
      <c r="B47" s="175" t="s">
        <v>129</v>
      </c>
      <c r="C47" s="270">
        <v>169</v>
      </c>
      <c r="D47" s="271">
        <v>334.4</v>
      </c>
      <c r="E47" s="270">
        <v>153</v>
      </c>
      <c r="F47" s="271">
        <v>398</v>
      </c>
      <c r="G47" s="270">
        <v>248</v>
      </c>
      <c r="I47" s="297"/>
      <c r="J47" s="297"/>
      <c r="K47" s="297"/>
      <c r="L47" s="297"/>
    </row>
    <row r="48" spans="1:12" ht="10.5">
      <c r="D48" s="272"/>
      <c r="F48" s="273"/>
      <c r="G48" s="229"/>
      <c r="I48" s="297"/>
      <c r="J48" s="297"/>
      <c r="K48" s="297"/>
      <c r="L48" s="297"/>
    </row>
    <row r="49" spans="2:12" ht="10.5">
      <c r="B49" s="302"/>
      <c r="C49" s="301"/>
      <c r="D49" s="301"/>
      <c r="E49" s="301"/>
      <c r="F49" s="301"/>
      <c r="G49" s="303"/>
      <c r="H49" s="303"/>
      <c r="I49" s="297"/>
      <c r="J49" s="297"/>
      <c r="K49" s="297"/>
      <c r="L49" s="297"/>
    </row>
    <row r="50" spans="2:12" ht="10.5">
      <c r="B50" s="301"/>
      <c r="C50" s="304"/>
      <c r="D50" s="296"/>
      <c r="E50" s="304"/>
      <c r="F50" s="296"/>
      <c r="G50" s="304"/>
      <c r="H50" s="303"/>
      <c r="I50" s="297"/>
      <c r="J50" s="297"/>
      <c r="K50" s="297"/>
      <c r="L50" s="297"/>
    </row>
    <row r="51" spans="2:12" ht="10.5">
      <c r="B51" s="301"/>
      <c r="C51" s="304"/>
      <c r="D51" s="296"/>
      <c r="E51" s="304"/>
      <c r="F51" s="296"/>
      <c r="G51" s="304"/>
      <c r="H51" s="303"/>
      <c r="I51" s="297"/>
      <c r="J51" s="297"/>
      <c r="K51" s="297"/>
      <c r="L51" s="297"/>
    </row>
    <row r="52" spans="2:12" ht="10.5">
      <c r="B52" s="301"/>
      <c r="C52" s="304"/>
      <c r="D52" s="296"/>
      <c r="E52" s="304"/>
      <c r="F52" s="296"/>
      <c r="G52" s="304"/>
      <c r="H52" s="303"/>
      <c r="I52" s="297"/>
      <c r="J52" s="297"/>
      <c r="K52" s="297"/>
      <c r="L52" s="297"/>
    </row>
    <row r="53" spans="2:12" ht="10.5">
      <c r="B53" s="305"/>
      <c r="C53" s="293"/>
      <c r="D53" s="306"/>
      <c r="E53" s="293"/>
      <c r="F53" s="306"/>
      <c r="G53" s="293"/>
      <c r="H53" s="303"/>
      <c r="I53" s="297"/>
      <c r="J53" s="297"/>
      <c r="K53" s="297"/>
      <c r="L53" s="297"/>
    </row>
    <row r="54" spans="2:12">
      <c r="D54" s="272"/>
      <c r="F54" s="273"/>
      <c r="G54" s="229"/>
    </row>
    <row r="55" spans="2:12">
      <c r="C55" s="193"/>
      <c r="D55" s="193"/>
      <c r="E55" s="193"/>
      <c r="F55" s="193"/>
      <c r="G55" s="193"/>
    </row>
    <row r="56" spans="2:12">
      <c r="C56" s="193"/>
      <c r="D56" s="194"/>
      <c r="E56" s="193"/>
      <c r="F56" s="194"/>
      <c r="G56" s="193"/>
    </row>
    <row r="57" spans="2:12">
      <c r="C57" s="193"/>
      <c r="D57" s="194"/>
      <c r="E57" s="193"/>
      <c r="F57" s="194"/>
      <c r="G57" s="193"/>
    </row>
    <row r="58" spans="2:12">
      <c r="C58" s="193"/>
      <c r="D58" s="193"/>
      <c r="E58" s="193"/>
      <c r="F58" s="193"/>
      <c r="G58" s="193"/>
    </row>
    <row r="59" spans="2:12">
      <c r="C59" s="193"/>
      <c r="D59" s="194"/>
      <c r="E59" s="193"/>
      <c r="F59" s="194"/>
      <c r="G59" s="193"/>
    </row>
    <row r="102" spans="3:7">
      <c r="C102" s="275"/>
      <c r="D102" s="275"/>
      <c r="E102" s="275"/>
      <c r="F102" s="276"/>
      <c r="G102" s="276"/>
    </row>
    <row r="128" spans="3:7">
      <c r="C128" s="283"/>
      <c r="D128" s="283"/>
      <c r="E128" s="283"/>
      <c r="F128" s="284"/>
      <c r="G128" s="284"/>
    </row>
  </sheetData>
  <mergeCells count="2">
    <mergeCell ref="B5:B6"/>
    <mergeCell ref="C5:G5"/>
  </mergeCells>
  <hyperlinks>
    <hyperlink ref="A1" location="Cover!E6" display="INDEX"/>
  </hyperlinks>
  <pageMargins left="0.23" right="0" top="1" bottom="1" header="0.5" footer="0.5"/>
  <pageSetup paperSize="9" scale="95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view="pageBreakPreview" zoomScaleNormal="100" zoomScaleSheetLayoutView="100" workbookViewId="0"/>
  </sheetViews>
  <sheetFormatPr defaultColWidth="9.1796875" defaultRowHeight="10"/>
  <cols>
    <col min="1" max="1" width="7.1796875" style="10" customWidth="1"/>
    <col min="2" max="2" width="33.6328125" style="2" customWidth="1"/>
    <col min="3" max="7" width="10.26953125" style="2" customWidth="1"/>
    <col min="8" max="8" width="2" style="2" customWidth="1"/>
    <col min="9" max="9" width="9.1796875" style="2"/>
    <col min="10" max="13" width="11.1796875" style="2" customWidth="1"/>
    <col min="14" max="16384" width="9.1796875" style="2"/>
  </cols>
  <sheetData>
    <row r="1" spans="1:14">
      <c r="A1" s="141" t="s">
        <v>13</v>
      </c>
    </row>
    <row r="3" spans="1:14" ht="12.65" customHeight="1">
      <c r="A3" s="357">
        <v>4</v>
      </c>
      <c r="B3" s="1" t="s">
        <v>182</v>
      </c>
      <c r="C3" s="1"/>
      <c r="D3" s="1"/>
      <c r="E3" s="1"/>
      <c r="F3" s="1"/>
      <c r="G3" s="1"/>
    </row>
    <row r="4" spans="1:14">
      <c r="A4" s="20"/>
      <c r="B4" s="32"/>
      <c r="C4" s="32"/>
      <c r="D4" s="32"/>
      <c r="E4" s="32"/>
      <c r="F4" s="32"/>
      <c r="G4" s="3" t="str">
        <f>'Trends file-1'!$G$6</f>
        <v>Amount in Rs Mn, except ratios</v>
      </c>
      <c r="H4" s="32"/>
      <c r="I4" s="32"/>
    </row>
    <row r="5" spans="1:14">
      <c r="A5" s="20"/>
      <c r="B5" s="393" t="s">
        <v>0</v>
      </c>
      <c r="C5" s="396" t="s">
        <v>1</v>
      </c>
      <c r="D5" s="397"/>
      <c r="E5" s="397"/>
      <c r="F5" s="397"/>
      <c r="G5" s="397"/>
    </row>
    <row r="6" spans="1:14">
      <c r="A6" s="20"/>
      <c r="B6" s="393"/>
      <c r="C6" s="121">
        <f>'Trends file-1'!C8</f>
        <v>45657</v>
      </c>
      <c r="D6" s="121">
        <f>'Trends file-1'!D8</f>
        <v>45565</v>
      </c>
      <c r="E6" s="121">
        <f>'Trends file-1'!E8</f>
        <v>45473</v>
      </c>
      <c r="F6" s="121">
        <f>'Trends file-1'!F8</f>
        <v>45382</v>
      </c>
      <c r="G6" s="121">
        <f>'Trends file-1'!G8</f>
        <v>45291</v>
      </c>
      <c r="I6" s="33"/>
      <c r="J6" s="33"/>
    </row>
    <row r="7" spans="1:14">
      <c r="A7" s="145"/>
      <c r="B7" s="42" t="s">
        <v>4</v>
      </c>
      <c r="C7" s="107">
        <v>22507</v>
      </c>
      <c r="D7" s="131">
        <v>20976</v>
      </c>
      <c r="E7" s="107">
        <v>19106</v>
      </c>
      <c r="F7" s="131">
        <v>18680.278038999997</v>
      </c>
      <c r="G7" s="107">
        <v>18006.114418000005</v>
      </c>
      <c r="I7" s="66"/>
      <c r="J7" s="299"/>
      <c r="K7" s="299"/>
      <c r="L7" s="299"/>
      <c r="M7" s="299"/>
    </row>
    <row r="8" spans="1:14">
      <c r="A8" s="145"/>
      <c r="B8" s="43" t="s">
        <v>47</v>
      </c>
      <c r="C8" s="98">
        <v>11938.306334999997</v>
      </c>
      <c r="D8" s="101">
        <v>10463.627640999999</v>
      </c>
      <c r="E8" s="98">
        <v>9117.4956359999996</v>
      </c>
      <c r="F8" s="101">
        <v>9140.461505999996</v>
      </c>
      <c r="G8" s="98">
        <v>8621.2707910000063</v>
      </c>
      <c r="I8" s="66"/>
      <c r="J8" s="299"/>
      <c r="K8" s="299"/>
      <c r="L8" s="299"/>
      <c r="M8" s="299"/>
      <c r="N8" s="66"/>
    </row>
    <row r="9" spans="1:14" s="26" customFormat="1">
      <c r="A9" s="145"/>
      <c r="B9" s="76" t="s">
        <v>48</v>
      </c>
      <c r="C9" s="350">
        <v>0.53042637112898194</v>
      </c>
      <c r="D9" s="351">
        <v>0.49883808357170095</v>
      </c>
      <c r="E9" s="350">
        <v>0.47720588485292575</v>
      </c>
      <c r="F9" s="351">
        <v>0.48931078471727651</v>
      </c>
      <c r="G9" s="350">
        <v>0.47879684594149091</v>
      </c>
      <c r="I9" s="66"/>
      <c r="J9" s="368"/>
      <c r="K9" s="368"/>
      <c r="L9" s="368"/>
      <c r="M9" s="368"/>
    </row>
    <row r="10" spans="1:14">
      <c r="A10" s="145"/>
      <c r="B10" s="43" t="s">
        <v>15</v>
      </c>
      <c r="C10" s="98">
        <v>6623.3063349999975</v>
      </c>
      <c r="D10" s="101">
        <v>5102.6276409999991</v>
      </c>
      <c r="E10" s="98">
        <v>4160.4956359999996</v>
      </c>
      <c r="F10" s="101">
        <v>4542.1659279999976</v>
      </c>
      <c r="G10" s="98">
        <v>4293.3473440000053</v>
      </c>
      <c r="I10" s="66"/>
      <c r="J10" s="299"/>
      <c r="K10" s="299"/>
      <c r="L10" s="299"/>
      <c r="M10" s="299"/>
    </row>
    <row r="11" spans="1:14">
      <c r="A11" s="145"/>
      <c r="B11" s="43" t="s">
        <v>9</v>
      </c>
      <c r="C11" s="98">
        <v>1772.8187807200002</v>
      </c>
      <c r="D11" s="101">
        <v>1708.77165648</v>
      </c>
      <c r="E11" s="98">
        <v>1575.20639581</v>
      </c>
      <c r="F11" s="101">
        <v>1532.1550040000004</v>
      </c>
      <c r="G11" s="98">
        <v>1411.1039999999998</v>
      </c>
      <c r="I11" s="66"/>
      <c r="J11" s="299"/>
      <c r="K11" s="299"/>
      <c r="L11" s="299"/>
      <c r="M11" s="299"/>
    </row>
    <row r="12" spans="1:14">
      <c r="A12" s="145"/>
      <c r="B12" s="42" t="s">
        <v>73</v>
      </c>
      <c r="C12" s="98">
        <v>4850.4875542799973</v>
      </c>
      <c r="D12" s="101">
        <v>3394.8559845199993</v>
      </c>
      <c r="E12" s="98">
        <v>2584.8892401900002</v>
      </c>
      <c r="F12" s="101">
        <v>3010.0109239999974</v>
      </c>
      <c r="G12" s="98">
        <v>2881.2433440000059</v>
      </c>
      <c r="I12" s="66"/>
      <c r="J12" s="299"/>
      <c r="K12" s="299"/>
      <c r="L12" s="299"/>
      <c r="M12" s="299"/>
    </row>
    <row r="13" spans="1:14">
      <c r="A13" s="145"/>
      <c r="B13" s="42" t="s">
        <v>25</v>
      </c>
      <c r="C13" s="98">
        <v>1217.0221889999998</v>
      </c>
      <c r="D13" s="101">
        <v>864.30930499999999</v>
      </c>
      <c r="E13" s="98">
        <v>655.91491599999995</v>
      </c>
      <c r="F13" s="101">
        <v>783.69143499999996</v>
      </c>
      <c r="G13" s="98">
        <v>754.39720000000011</v>
      </c>
      <c r="I13" s="66"/>
      <c r="J13" s="299"/>
      <c r="K13" s="299"/>
      <c r="L13" s="299"/>
      <c r="M13" s="299"/>
    </row>
    <row r="14" spans="1:14">
      <c r="A14" s="145"/>
      <c r="B14" s="220" t="s">
        <v>146</v>
      </c>
      <c r="C14" s="98">
        <v>3633.4653652799975</v>
      </c>
      <c r="D14" s="101">
        <v>2530.8466795199993</v>
      </c>
      <c r="E14" s="98">
        <v>1930.3743241900002</v>
      </c>
      <c r="F14" s="101">
        <v>2225.5194889999975</v>
      </c>
      <c r="G14" s="98">
        <v>2126.8461440000056</v>
      </c>
      <c r="I14" s="66"/>
      <c r="J14" s="299"/>
      <c r="K14" s="299"/>
      <c r="L14" s="299"/>
      <c r="M14" s="299"/>
    </row>
    <row r="15" spans="1:14">
      <c r="A15" s="145"/>
      <c r="B15" s="221" t="s">
        <v>147</v>
      </c>
      <c r="C15" s="98">
        <v>3633.4653652799975</v>
      </c>
      <c r="D15" s="101">
        <v>2530.8466795199993</v>
      </c>
      <c r="E15" s="98">
        <v>1930.3743241900002</v>
      </c>
      <c r="F15" s="101">
        <v>2225.5194889999975</v>
      </c>
      <c r="G15" s="98">
        <v>2126.8461440000056</v>
      </c>
      <c r="I15" s="66"/>
      <c r="J15" s="299"/>
      <c r="K15" s="299"/>
      <c r="L15" s="299"/>
      <c r="M15" s="299"/>
    </row>
    <row r="16" spans="1:14">
      <c r="A16" s="145"/>
      <c r="B16" s="220" t="s">
        <v>187</v>
      </c>
      <c r="C16" s="98">
        <v>1024.0293690000001</v>
      </c>
      <c r="D16" s="101">
        <v>0</v>
      </c>
      <c r="E16" s="98">
        <v>-3182.61583062</v>
      </c>
      <c r="F16" s="101">
        <v>0</v>
      </c>
      <c r="G16" s="98">
        <v>0</v>
      </c>
      <c r="I16" s="66"/>
      <c r="J16" s="299"/>
      <c r="K16" s="299"/>
      <c r="L16" s="299"/>
      <c r="M16" s="299"/>
    </row>
    <row r="17" spans="1:13" s="1" customFormat="1" ht="10.5">
      <c r="A17" s="145"/>
      <c r="B17" s="222" t="s">
        <v>171</v>
      </c>
      <c r="C17" s="97">
        <v>2609.4359962799972</v>
      </c>
      <c r="D17" s="128">
        <v>2530.8466795199993</v>
      </c>
      <c r="E17" s="97">
        <v>5112.3901548100002</v>
      </c>
      <c r="F17" s="128">
        <v>2225.5194879999976</v>
      </c>
      <c r="G17" s="97">
        <v>2126.8461440000046</v>
      </c>
      <c r="I17" s="66"/>
      <c r="J17" s="299"/>
      <c r="K17" s="299"/>
      <c r="L17" s="299"/>
      <c r="M17" s="299"/>
    </row>
    <row r="18" spans="1:13" s="1" customFormat="1" ht="10.5">
      <c r="A18" s="145"/>
      <c r="B18" s="42" t="s">
        <v>44</v>
      </c>
      <c r="C18" s="98">
        <v>2832.648451</v>
      </c>
      <c r="D18" s="101">
        <v>4464.5011370000002</v>
      </c>
      <c r="E18" s="98">
        <v>3179.259102</v>
      </c>
      <c r="F18" s="101">
        <v>4924.7463735599958</v>
      </c>
      <c r="G18" s="98">
        <v>3515.0439647709973</v>
      </c>
      <c r="I18" s="66"/>
      <c r="J18" s="299"/>
      <c r="K18" s="299"/>
      <c r="L18" s="299"/>
      <c r="M18" s="299"/>
    </row>
    <row r="19" spans="1:13" s="1" customFormat="1" ht="10.5">
      <c r="A19" s="145"/>
      <c r="B19" s="42" t="s">
        <v>45</v>
      </c>
      <c r="C19" s="98">
        <v>9105.4578839999958</v>
      </c>
      <c r="D19" s="101">
        <v>5999.1265039999989</v>
      </c>
      <c r="E19" s="98">
        <v>5938.2365339999997</v>
      </c>
      <c r="F19" s="101">
        <v>4215.7151324400002</v>
      </c>
      <c r="G19" s="98">
        <v>5106.226826229009</v>
      </c>
      <c r="I19" s="66"/>
      <c r="J19" s="299"/>
      <c r="K19" s="299"/>
      <c r="L19" s="299"/>
      <c r="M19" s="299"/>
    </row>
    <row r="20" spans="1:13">
      <c r="A20" s="145"/>
      <c r="B20" s="73" t="s">
        <v>52</v>
      </c>
      <c r="C20" s="108">
        <v>226514.59555600001</v>
      </c>
      <c r="D20" s="132">
        <v>224332.94199399999</v>
      </c>
      <c r="E20" s="108">
        <v>212163.42832000001</v>
      </c>
      <c r="F20" s="132">
        <v>209954.085085</v>
      </c>
      <c r="G20" s="108">
        <v>205843.13282100001</v>
      </c>
      <c r="J20" s="299"/>
      <c r="K20" s="299"/>
      <c r="L20" s="299"/>
      <c r="M20" s="299"/>
    </row>
    <row r="21" spans="1:13" s="26" customFormat="1">
      <c r="A21" s="27"/>
      <c r="B21" s="398"/>
      <c r="C21" s="398"/>
      <c r="D21" s="398"/>
      <c r="E21" s="398"/>
      <c r="F21" s="398"/>
      <c r="G21" s="398"/>
      <c r="J21" s="299"/>
      <c r="K21" s="299"/>
      <c r="L21" s="299"/>
      <c r="M21" s="299"/>
    </row>
    <row r="22" spans="1:13" ht="10.5">
      <c r="A22" s="19"/>
      <c r="B22" s="139" t="s">
        <v>183</v>
      </c>
      <c r="C22" s="1"/>
      <c r="D22" s="1"/>
      <c r="E22" s="1"/>
      <c r="F22" s="1"/>
      <c r="G22" s="1"/>
      <c r="J22" s="299"/>
      <c r="K22" s="299"/>
      <c r="L22" s="299"/>
      <c r="M22" s="299"/>
    </row>
    <row r="23" spans="1:13" customFormat="1" ht="12.5">
      <c r="J23" s="299"/>
      <c r="K23" s="299"/>
      <c r="L23" s="299"/>
      <c r="M23" s="299"/>
    </row>
    <row r="24" spans="1:13" ht="10.5">
      <c r="A24" s="358">
        <v>4.0999999999999996</v>
      </c>
      <c r="B24" s="22" t="s">
        <v>188</v>
      </c>
      <c r="C24" s="22"/>
      <c r="D24" s="22"/>
      <c r="E24" s="1"/>
      <c r="F24" s="1"/>
      <c r="G24" s="1"/>
      <c r="J24" s="299"/>
      <c r="K24" s="299"/>
      <c r="L24" s="299"/>
      <c r="M24" s="299"/>
    </row>
    <row r="25" spans="1:13" ht="12.5">
      <c r="A25" s="20"/>
      <c r="G25" s="3" t="str">
        <f>'Trends file-1'!$G$6</f>
        <v>Amount in Rs Mn, except ratios</v>
      </c>
      <c r="H25" s="25"/>
      <c r="I25" s="25"/>
      <c r="J25" s="299"/>
      <c r="K25" s="299"/>
      <c r="L25" s="299"/>
      <c r="M25" s="299"/>
    </row>
    <row r="26" spans="1:13">
      <c r="A26" s="20"/>
      <c r="B26" s="394" t="s">
        <v>0</v>
      </c>
      <c r="C26" s="396" t="s">
        <v>1</v>
      </c>
      <c r="D26" s="397"/>
      <c r="E26" s="397"/>
      <c r="F26" s="397"/>
      <c r="G26" s="397"/>
      <c r="H26" s="196"/>
      <c r="I26" s="196"/>
      <c r="J26" s="299"/>
      <c r="K26" s="299"/>
      <c r="L26" s="299"/>
      <c r="M26" s="299"/>
    </row>
    <row r="27" spans="1:13">
      <c r="A27" s="20"/>
      <c r="B27" s="395"/>
      <c r="C27" s="121">
        <f>$C$6</f>
        <v>45657</v>
      </c>
      <c r="D27" s="121">
        <f>$D$6</f>
        <v>45565</v>
      </c>
      <c r="E27" s="121">
        <f>$E$6</f>
        <v>45473</v>
      </c>
      <c r="F27" s="121">
        <f>$F$6</f>
        <v>45382</v>
      </c>
      <c r="G27" s="121">
        <f>$G$6</f>
        <v>45291</v>
      </c>
      <c r="H27" s="8"/>
      <c r="I27" s="8"/>
      <c r="J27" s="369"/>
      <c r="K27" s="369"/>
      <c r="L27" s="369"/>
      <c r="M27" s="369"/>
    </row>
    <row r="28" spans="1:13">
      <c r="A28" s="146"/>
      <c r="B28" s="2" t="s">
        <v>4</v>
      </c>
      <c r="C28" s="31">
        <v>21931.464085</v>
      </c>
      <c r="D28" s="95">
        <v>20433.356529000001</v>
      </c>
      <c r="E28" s="31">
        <v>18604.129442000001</v>
      </c>
      <c r="F28" s="95">
        <v>18232.075407</v>
      </c>
      <c r="G28" s="31">
        <v>17477.477779999994</v>
      </c>
      <c r="H28" s="5"/>
      <c r="I28" s="66"/>
      <c r="J28" s="299"/>
      <c r="K28" s="299"/>
      <c r="L28" s="299"/>
      <c r="M28" s="299"/>
    </row>
    <row r="29" spans="1:13">
      <c r="A29" s="146"/>
      <c r="B29" s="2" t="s">
        <v>47</v>
      </c>
      <c r="C29" s="30">
        <v>11741</v>
      </c>
      <c r="D29" s="94">
        <v>10276</v>
      </c>
      <c r="E29" s="30">
        <v>8928</v>
      </c>
      <c r="F29" s="94">
        <v>8939</v>
      </c>
      <c r="G29" s="30">
        <v>8403</v>
      </c>
      <c r="H29" s="5"/>
      <c r="I29" s="66"/>
      <c r="J29" s="299"/>
      <c r="K29" s="299"/>
      <c r="L29" s="299"/>
      <c r="M29" s="299"/>
    </row>
    <row r="30" spans="1:13" s="1" customFormat="1" ht="10.5">
      <c r="A30" s="146"/>
      <c r="B30" s="77" t="s">
        <v>48</v>
      </c>
      <c r="C30" s="352">
        <v>0.5353495760472391</v>
      </c>
      <c r="D30" s="353">
        <v>0.50290318114969546</v>
      </c>
      <c r="E30" s="352">
        <v>0.47989345740868017</v>
      </c>
      <c r="F30" s="353">
        <v>0.49028976682314351</v>
      </c>
      <c r="G30" s="352">
        <v>0.4807901978634358</v>
      </c>
      <c r="H30" s="9"/>
      <c r="I30" s="66"/>
      <c r="J30" s="368"/>
      <c r="K30" s="368"/>
      <c r="L30" s="368"/>
      <c r="M30" s="368"/>
    </row>
    <row r="31" spans="1:13">
      <c r="A31" s="146"/>
      <c r="B31" s="142" t="s">
        <v>15</v>
      </c>
      <c r="C31" s="30">
        <v>6596</v>
      </c>
      <c r="D31" s="94">
        <v>5044</v>
      </c>
      <c r="E31" s="30">
        <v>4103</v>
      </c>
      <c r="F31" s="94">
        <v>4453</v>
      </c>
      <c r="G31" s="30">
        <v>4209</v>
      </c>
      <c r="H31" s="5"/>
      <c r="I31" s="66"/>
      <c r="J31" s="299"/>
      <c r="K31" s="299"/>
      <c r="L31" s="299"/>
      <c r="M31" s="299"/>
    </row>
    <row r="32" spans="1:13" s="1" customFormat="1" ht="10.5">
      <c r="A32" s="146"/>
      <c r="B32" s="63" t="s">
        <v>44</v>
      </c>
      <c r="C32" s="71">
        <v>2235.0253039999998</v>
      </c>
      <c r="D32" s="93">
        <v>3845.1131740000001</v>
      </c>
      <c r="E32" s="71">
        <v>2842.459582</v>
      </c>
      <c r="F32" s="93">
        <v>4661.969947419997</v>
      </c>
      <c r="G32" s="71">
        <v>3283.3843606009978</v>
      </c>
      <c r="H32" s="9"/>
      <c r="I32" s="66"/>
      <c r="J32" s="299"/>
      <c r="K32" s="299"/>
      <c r="L32" s="299"/>
      <c r="M32" s="299"/>
    </row>
    <row r="33" spans="1:13" s="1" customFormat="1" ht="10.5">
      <c r="A33" s="146"/>
      <c r="B33" s="63" t="s">
        <v>45</v>
      </c>
      <c r="C33" s="69">
        <v>9505.9746960000011</v>
      </c>
      <c r="D33" s="133">
        <v>6430.8868259999999</v>
      </c>
      <c r="E33" s="69">
        <v>6085.5404180000005</v>
      </c>
      <c r="F33" s="133">
        <v>4277.030052580003</v>
      </c>
      <c r="G33" s="69">
        <v>5119.6156393990022</v>
      </c>
      <c r="H33" s="9"/>
      <c r="I33" s="66"/>
      <c r="J33" s="299"/>
      <c r="K33" s="299"/>
      <c r="L33" s="299"/>
      <c r="M33" s="299"/>
    </row>
    <row r="34" spans="1:13" s="1" customFormat="1" ht="10.5">
      <c r="A34" s="146"/>
      <c r="B34" s="70" t="s">
        <v>52</v>
      </c>
      <c r="C34" s="72">
        <v>220931.72577200001</v>
      </c>
      <c r="D34" s="134">
        <v>219347.69535699999</v>
      </c>
      <c r="E34" s="72">
        <v>207915.22872000001</v>
      </c>
      <c r="F34" s="134">
        <v>205923.871228</v>
      </c>
      <c r="G34" s="72">
        <v>202071.523116</v>
      </c>
      <c r="H34" s="9"/>
      <c r="I34" s="66"/>
      <c r="J34" s="299"/>
      <c r="K34" s="299"/>
      <c r="L34" s="299"/>
      <c r="M34" s="299"/>
    </row>
    <row r="35" spans="1:13" s="32" customFormat="1">
      <c r="A35" s="219"/>
      <c r="B35" s="392"/>
      <c r="C35" s="392"/>
      <c r="D35" s="392"/>
      <c r="E35" s="392"/>
      <c r="F35" s="392"/>
      <c r="G35" s="392"/>
      <c r="J35" s="299"/>
      <c r="K35" s="299"/>
      <c r="L35" s="299"/>
      <c r="M35" s="299"/>
    </row>
    <row r="36" spans="1:13">
      <c r="A36" s="20"/>
      <c r="B36" s="26"/>
      <c r="C36" s="26"/>
      <c r="D36" s="26"/>
      <c r="E36" s="26"/>
      <c r="F36" s="26"/>
      <c r="J36" s="299"/>
      <c r="K36" s="299"/>
      <c r="L36" s="299"/>
      <c r="M36" s="299"/>
    </row>
    <row r="37" spans="1:13" ht="10.5">
      <c r="A37" s="358">
        <v>4.2</v>
      </c>
      <c r="B37" s="22" t="s">
        <v>189</v>
      </c>
      <c r="C37" s="22"/>
      <c r="D37" s="22"/>
      <c r="E37" s="1"/>
      <c r="F37" s="1"/>
      <c r="G37" s="1"/>
      <c r="J37" s="299"/>
      <c r="K37" s="299"/>
      <c r="L37" s="299"/>
      <c r="M37" s="299"/>
    </row>
    <row r="38" spans="1:13">
      <c r="A38" s="20"/>
      <c r="G38" s="3" t="str">
        <f>'Trends file-1'!$G$6</f>
        <v>Amount in Rs Mn, except ratios</v>
      </c>
      <c r="J38" s="299"/>
      <c r="K38" s="299"/>
      <c r="L38" s="299"/>
      <c r="M38" s="299"/>
    </row>
    <row r="39" spans="1:13">
      <c r="A39" s="20"/>
      <c r="B39" s="394" t="s">
        <v>0</v>
      </c>
      <c r="C39" s="396" t="s">
        <v>1</v>
      </c>
      <c r="D39" s="397"/>
      <c r="E39" s="397"/>
      <c r="F39" s="397"/>
      <c r="G39" s="397"/>
      <c r="H39" s="196"/>
      <c r="I39" s="196"/>
      <c r="J39" s="299"/>
      <c r="K39" s="299"/>
      <c r="L39" s="299"/>
      <c r="M39" s="299"/>
    </row>
    <row r="40" spans="1:13">
      <c r="A40" s="20"/>
      <c r="B40" s="395"/>
      <c r="C40" s="121">
        <f>$C$6</f>
        <v>45657</v>
      </c>
      <c r="D40" s="121">
        <f>$D$6</f>
        <v>45565</v>
      </c>
      <c r="E40" s="121">
        <f>$E$6</f>
        <v>45473</v>
      </c>
      <c r="F40" s="121">
        <f>$F$6</f>
        <v>45382</v>
      </c>
      <c r="G40" s="121">
        <f>$G$6</f>
        <v>45291</v>
      </c>
      <c r="H40" s="8"/>
      <c r="I40" s="8"/>
      <c r="J40" s="369"/>
      <c r="K40" s="369"/>
      <c r="L40" s="369"/>
      <c r="M40" s="369"/>
    </row>
    <row r="41" spans="1:13">
      <c r="A41" s="146"/>
      <c r="B41" s="2" t="s">
        <v>4</v>
      </c>
      <c r="C41" s="31">
        <v>644.60246099999995</v>
      </c>
      <c r="D41" s="95">
        <v>599.23758999999995</v>
      </c>
      <c r="E41" s="31">
        <v>568</v>
      </c>
      <c r="F41" s="95">
        <v>547</v>
      </c>
      <c r="G41" s="31">
        <v>543</v>
      </c>
      <c r="H41" s="5"/>
      <c r="I41" s="66"/>
      <c r="J41" s="299"/>
      <c r="K41" s="299"/>
      <c r="L41" s="299"/>
      <c r="M41" s="299"/>
    </row>
    <row r="42" spans="1:13">
      <c r="A42" s="146"/>
      <c r="B42" s="2" t="s">
        <v>47</v>
      </c>
      <c r="C42" s="30">
        <v>197</v>
      </c>
      <c r="D42" s="94">
        <v>188</v>
      </c>
      <c r="E42" s="30">
        <v>189</v>
      </c>
      <c r="F42" s="94">
        <v>201</v>
      </c>
      <c r="G42" s="30">
        <v>217</v>
      </c>
      <c r="H42" s="5"/>
      <c r="I42" s="66"/>
      <c r="J42" s="299"/>
      <c r="K42" s="299"/>
      <c r="L42" s="299"/>
      <c r="M42" s="299"/>
    </row>
    <row r="43" spans="1:13">
      <c r="A43" s="146"/>
      <c r="B43" s="77" t="s">
        <v>48</v>
      </c>
      <c r="C43" s="352">
        <v>0.30561471902292353</v>
      </c>
      <c r="D43" s="353">
        <v>0.31373198734078084</v>
      </c>
      <c r="E43" s="352">
        <v>0.33274647887323944</v>
      </c>
      <c r="F43" s="353">
        <v>0.36745886654478976</v>
      </c>
      <c r="G43" s="352">
        <v>0.39963167587476978</v>
      </c>
      <c r="H43" s="5"/>
      <c r="I43" s="66"/>
      <c r="J43" s="368"/>
      <c r="K43" s="368"/>
      <c r="L43" s="368"/>
      <c r="M43" s="368"/>
    </row>
    <row r="44" spans="1:13" s="1" customFormat="1" ht="10.5">
      <c r="A44" s="146"/>
      <c r="B44" s="142" t="s">
        <v>15</v>
      </c>
      <c r="C44" s="30">
        <v>27</v>
      </c>
      <c r="D44" s="94">
        <v>59</v>
      </c>
      <c r="E44" s="30">
        <v>57</v>
      </c>
      <c r="F44" s="94">
        <v>89</v>
      </c>
      <c r="G44" s="30">
        <v>82</v>
      </c>
      <c r="H44" s="9"/>
      <c r="I44" s="66"/>
      <c r="J44" s="299"/>
      <c r="K44" s="299"/>
      <c r="L44" s="299"/>
      <c r="M44" s="299"/>
    </row>
    <row r="45" spans="1:13" s="1" customFormat="1" ht="10.5">
      <c r="A45" s="146"/>
      <c r="B45" s="63" t="s">
        <v>44</v>
      </c>
      <c r="C45" s="71">
        <v>597.62314700000002</v>
      </c>
      <c r="D45" s="93">
        <v>619.38796300000001</v>
      </c>
      <c r="E45" s="71">
        <v>336.79951999999997</v>
      </c>
      <c r="F45" s="93">
        <v>262.77642614000013</v>
      </c>
      <c r="G45" s="71">
        <v>231.65960416999985</v>
      </c>
      <c r="H45" s="9"/>
      <c r="I45" s="66"/>
      <c r="J45" s="299"/>
      <c r="K45" s="299"/>
      <c r="L45" s="299"/>
      <c r="M45" s="299"/>
    </row>
    <row r="46" spans="1:13" s="1" customFormat="1" ht="10.5">
      <c r="A46" s="146"/>
      <c r="B46" s="63" t="s">
        <v>45</v>
      </c>
      <c r="C46" s="71">
        <v>-400.62314700000002</v>
      </c>
      <c r="D46" s="93">
        <v>-431.38796300000001</v>
      </c>
      <c r="E46" s="71">
        <v>-147.79951999999997</v>
      </c>
      <c r="F46" s="93">
        <v>-61.776426140000126</v>
      </c>
      <c r="G46" s="71">
        <v>-14.659604169999852</v>
      </c>
      <c r="H46" s="9"/>
      <c r="I46" s="66"/>
      <c r="J46" s="299"/>
      <c r="K46" s="299"/>
      <c r="L46" s="299"/>
      <c r="M46" s="299"/>
    </row>
    <row r="47" spans="1:13" s="1" customFormat="1" ht="10.5">
      <c r="A47" s="146"/>
      <c r="B47" s="70" t="s">
        <v>52</v>
      </c>
      <c r="C47" s="72">
        <v>5582.8697840000004</v>
      </c>
      <c r="D47" s="134">
        <v>4985.2466370000002</v>
      </c>
      <c r="E47" s="72">
        <v>4248.1995999999999</v>
      </c>
      <c r="F47" s="134">
        <v>4030.2138570000002</v>
      </c>
      <c r="G47" s="72">
        <v>3771.6097049999998</v>
      </c>
      <c r="H47" s="9"/>
      <c r="I47" s="66"/>
      <c r="J47" s="299"/>
      <c r="K47" s="299"/>
      <c r="L47" s="299"/>
      <c r="M47" s="299"/>
    </row>
    <row r="48" spans="1:13">
      <c r="A48" s="20"/>
      <c r="B48" s="391"/>
      <c r="C48" s="391"/>
      <c r="D48" s="391"/>
      <c r="E48" s="391"/>
      <c r="F48" s="391"/>
      <c r="G48" s="391"/>
      <c r="J48" s="299"/>
      <c r="K48" s="299"/>
      <c r="L48" s="299"/>
      <c r="M48" s="299"/>
    </row>
  </sheetData>
  <mergeCells count="9">
    <mergeCell ref="B48:G48"/>
    <mergeCell ref="B35:G35"/>
    <mergeCell ref="B5:B6"/>
    <mergeCell ref="B39:B40"/>
    <mergeCell ref="C5:G5"/>
    <mergeCell ref="C26:G26"/>
    <mergeCell ref="C39:G39"/>
    <mergeCell ref="B26:B27"/>
    <mergeCell ref="B21:G21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1" manualBreakCount="1">
    <brk id="35" max="7" man="1"/>
  </rowBreaks>
  <colBreaks count="1" manualBreakCount="1">
    <brk id="8" max="1048575" man="1"/>
  </colBreaks>
  <ignoredErrors>
    <ignoredError sqref="A1:I2 H17:I20 A23:I23 A36:I36 B29:B34 B41:B47 A4:I5 A3 C3:I3 A21:A22 C22:I22 A38:I40 C37:I37 A35 A6:B6 H6:I6 H21:I21 A48 H41:I48 H7:I11 H29:I35 H28:I28 B28 A27:I27 C24:I24 A25:I25 A50:I1048576 A49:I49 A26:H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view="pageBreakPreview" zoomScaleNormal="100" zoomScaleSheetLayoutView="100" workbookViewId="0"/>
  </sheetViews>
  <sheetFormatPr defaultColWidth="9.1796875" defaultRowHeight="10"/>
  <cols>
    <col min="1" max="1" width="9.1796875" style="2"/>
    <col min="2" max="2" width="34.7265625" style="2" bestFit="1" customWidth="1"/>
    <col min="3" max="7" width="11.54296875" style="2" customWidth="1"/>
    <col min="8" max="8" width="2" style="2" customWidth="1"/>
    <col min="9" max="9" width="9.1796875" style="2"/>
    <col min="10" max="13" width="9.1796875" style="300" customWidth="1"/>
    <col min="14" max="16384" width="9.1796875" style="2"/>
  </cols>
  <sheetData>
    <row r="1" spans="1:13">
      <c r="A1" s="141" t="s">
        <v>13</v>
      </c>
    </row>
    <row r="3" spans="1:13" ht="10.5">
      <c r="A3" s="138">
        <v>5</v>
      </c>
      <c r="B3" s="1" t="s">
        <v>43</v>
      </c>
      <c r="C3" s="1"/>
      <c r="D3" s="1"/>
      <c r="E3" s="1"/>
      <c r="F3" s="1"/>
      <c r="G3" s="1"/>
    </row>
    <row r="4" spans="1:13" ht="10.5">
      <c r="A4" s="359"/>
      <c r="B4" s="1"/>
      <c r="C4" s="1"/>
      <c r="D4" s="1"/>
      <c r="E4" s="1"/>
      <c r="F4" s="1"/>
      <c r="G4" s="1"/>
      <c r="J4" s="342"/>
      <c r="K4" s="342"/>
      <c r="L4" s="342"/>
      <c r="M4" s="342"/>
    </row>
    <row r="5" spans="1:13" ht="10.5">
      <c r="A5" s="360">
        <v>5.0999999999999996</v>
      </c>
      <c r="B5" s="1" t="s">
        <v>2</v>
      </c>
      <c r="C5" s="1"/>
      <c r="D5" s="1"/>
      <c r="E5" s="1"/>
      <c r="F5" s="1"/>
      <c r="G5" s="1"/>
      <c r="J5" s="343"/>
      <c r="K5" s="342"/>
      <c r="L5" s="342"/>
      <c r="M5" s="342"/>
    </row>
    <row r="6" spans="1:13">
      <c r="A6" s="361"/>
      <c r="G6" s="3" t="str">
        <f>'Trends file-4'!G4</f>
        <v>Amount in Rs Mn, except ratios</v>
      </c>
      <c r="H6" s="3"/>
      <c r="J6" s="342"/>
      <c r="K6" s="342"/>
      <c r="L6" s="342"/>
      <c r="M6" s="342"/>
    </row>
    <row r="7" spans="1:13" s="125" customFormat="1">
      <c r="A7" s="362"/>
      <c r="B7" s="400" t="s">
        <v>0</v>
      </c>
      <c r="C7" s="402" t="s">
        <v>1</v>
      </c>
      <c r="D7" s="403"/>
      <c r="E7" s="403"/>
      <c r="F7" s="403"/>
      <c r="G7" s="403"/>
      <c r="H7" s="195"/>
      <c r="J7" s="401"/>
      <c r="K7" s="401"/>
      <c r="L7" s="401"/>
      <c r="M7" s="401"/>
    </row>
    <row r="8" spans="1:13" s="125" customFormat="1">
      <c r="A8" s="362"/>
      <c r="B8" s="400"/>
      <c r="C8" s="121">
        <f>'Trends file-1'!C8</f>
        <v>45657</v>
      </c>
      <c r="D8" s="121">
        <f>'Trends file-1'!D8</f>
        <v>45565</v>
      </c>
      <c r="E8" s="121">
        <f>'Trends file-1'!E8</f>
        <v>45473</v>
      </c>
      <c r="F8" s="121">
        <f>'Trends file-1'!F8</f>
        <v>45382</v>
      </c>
      <c r="G8" s="121">
        <f>'Trends file-1'!G8</f>
        <v>45291</v>
      </c>
      <c r="H8" s="195"/>
      <c r="I8" s="195"/>
      <c r="J8" s="344"/>
      <c r="K8" s="345"/>
      <c r="L8" s="345"/>
      <c r="M8" s="345"/>
    </row>
    <row r="9" spans="1:13">
      <c r="A9" s="363"/>
      <c r="B9" s="2" t="s">
        <v>5</v>
      </c>
      <c r="C9" s="109">
        <v>2304</v>
      </c>
      <c r="D9" s="122">
        <v>2238</v>
      </c>
      <c r="E9" s="109">
        <v>2209</v>
      </c>
      <c r="F9" s="122">
        <v>2066.5469330000005</v>
      </c>
      <c r="G9" s="109">
        <v>1897.0206829999997</v>
      </c>
      <c r="H9" s="5"/>
      <c r="I9" s="5"/>
      <c r="J9" s="345"/>
      <c r="K9" s="345"/>
      <c r="L9" s="345"/>
      <c r="M9" s="345"/>
    </row>
    <row r="10" spans="1:13">
      <c r="A10" s="364"/>
      <c r="B10" s="6" t="s">
        <v>6</v>
      </c>
      <c r="C10" s="110">
        <v>2074</v>
      </c>
      <c r="D10" s="135">
        <v>1923</v>
      </c>
      <c r="E10" s="110">
        <v>1734</v>
      </c>
      <c r="F10" s="135">
        <v>1728.1511249999994</v>
      </c>
      <c r="G10" s="110">
        <v>1654.5531210000004</v>
      </c>
      <c r="H10" s="5"/>
      <c r="I10" s="5"/>
      <c r="J10" s="345"/>
      <c r="K10" s="345"/>
      <c r="L10" s="345"/>
      <c r="M10" s="345"/>
    </row>
    <row r="11" spans="1:13">
      <c r="A11" s="363"/>
      <c r="B11" s="2" t="s">
        <v>7</v>
      </c>
      <c r="C11" s="111">
        <v>4853</v>
      </c>
      <c r="D11" s="123">
        <v>4764</v>
      </c>
      <c r="E11" s="111">
        <v>4674</v>
      </c>
      <c r="F11" s="123">
        <v>4563.7469830000009</v>
      </c>
      <c r="G11" s="111">
        <v>4529.7137460000004</v>
      </c>
      <c r="H11" s="5"/>
      <c r="I11" s="5"/>
      <c r="J11" s="345"/>
      <c r="K11" s="345"/>
      <c r="L11" s="345"/>
      <c r="M11" s="345"/>
    </row>
    <row r="12" spans="1:13">
      <c r="A12" s="363"/>
      <c r="B12" s="2" t="s">
        <v>46</v>
      </c>
      <c r="C12" s="111">
        <v>51.772259999999996</v>
      </c>
      <c r="D12" s="123">
        <v>42.013822999999995</v>
      </c>
      <c r="E12" s="111">
        <v>40.504364000000002</v>
      </c>
      <c r="F12" s="123">
        <v>52.999000000000024</v>
      </c>
      <c r="G12" s="111">
        <v>46.09020799999999</v>
      </c>
      <c r="H12" s="5"/>
      <c r="I12" s="5"/>
      <c r="J12" s="345"/>
      <c r="K12" s="345"/>
      <c r="L12" s="345"/>
      <c r="M12" s="345"/>
    </row>
    <row r="13" spans="1:13">
      <c r="A13" s="363"/>
      <c r="B13" s="2" t="s">
        <v>8</v>
      </c>
      <c r="C13" s="111">
        <v>292</v>
      </c>
      <c r="D13" s="123">
        <v>322</v>
      </c>
      <c r="E13" s="111">
        <v>297</v>
      </c>
      <c r="F13" s="123">
        <v>260.76136799999983</v>
      </c>
      <c r="G13" s="111">
        <v>260.139725</v>
      </c>
      <c r="H13" s="5"/>
      <c r="I13" s="5"/>
      <c r="J13" s="345"/>
      <c r="K13" s="345"/>
      <c r="L13" s="345"/>
      <c r="M13" s="345"/>
    </row>
    <row r="14" spans="1:13">
      <c r="A14" s="363"/>
      <c r="B14" s="2" t="s">
        <v>31</v>
      </c>
      <c r="C14" s="111">
        <v>1414.9214049999994</v>
      </c>
      <c r="D14" s="123">
        <v>1668.3585360000002</v>
      </c>
      <c r="E14" s="111">
        <v>1393</v>
      </c>
      <c r="F14" s="123">
        <v>1228.7255809999997</v>
      </c>
      <c r="G14" s="111">
        <v>1342.5320400000001</v>
      </c>
      <c r="H14" s="5"/>
      <c r="I14" s="5"/>
      <c r="J14" s="345"/>
      <c r="K14" s="345"/>
      <c r="L14" s="345"/>
      <c r="M14" s="345"/>
    </row>
    <row r="15" spans="1:13" s="1" customFormat="1" ht="10.5">
      <c r="A15" s="363"/>
      <c r="B15" s="7" t="s">
        <v>2</v>
      </c>
      <c r="C15" s="112">
        <v>10989.693664999999</v>
      </c>
      <c r="D15" s="124">
        <v>10957.372358999999</v>
      </c>
      <c r="E15" s="112">
        <v>10347.504364</v>
      </c>
      <c r="F15" s="124">
        <v>9900.9309900000007</v>
      </c>
      <c r="G15" s="112">
        <v>9730.0495229999997</v>
      </c>
      <c r="H15" s="4"/>
      <c r="I15" s="5"/>
      <c r="J15" s="345"/>
      <c r="K15" s="345"/>
      <c r="L15" s="345"/>
      <c r="M15" s="345"/>
    </row>
    <row r="16" spans="1:13" s="6" customFormat="1">
      <c r="A16" s="365"/>
      <c r="B16" s="398"/>
      <c r="C16" s="398"/>
      <c r="D16" s="398"/>
      <c r="E16" s="398"/>
      <c r="F16" s="398"/>
      <c r="G16" s="398"/>
      <c r="J16" s="346"/>
      <c r="K16" s="346"/>
      <c r="L16" s="346"/>
      <c r="M16" s="346"/>
    </row>
    <row r="17" spans="1:13" ht="10.5">
      <c r="A17" s="360">
        <v>5.2</v>
      </c>
      <c r="B17" s="1" t="s">
        <v>81</v>
      </c>
      <c r="C17" s="1"/>
      <c r="D17" s="1"/>
      <c r="E17" s="1"/>
      <c r="F17" s="1"/>
      <c r="G17" s="1"/>
      <c r="J17" s="342"/>
      <c r="K17" s="343"/>
      <c r="L17" s="342"/>
      <c r="M17" s="342"/>
    </row>
    <row r="18" spans="1:13">
      <c r="A18" s="361"/>
      <c r="G18" s="3" t="str">
        <f>G6</f>
        <v>Amount in Rs Mn, except ratios</v>
      </c>
      <c r="I18" s="3"/>
      <c r="J18" s="342"/>
      <c r="K18" s="342"/>
      <c r="L18" s="342"/>
      <c r="M18" s="342"/>
    </row>
    <row r="19" spans="1:13" s="125" customFormat="1">
      <c r="A19" s="362"/>
      <c r="B19" s="400" t="s">
        <v>0</v>
      </c>
      <c r="C19" s="402" t="s">
        <v>1</v>
      </c>
      <c r="D19" s="403"/>
      <c r="E19" s="403"/>
      <c r="F19" s="403"/>
      <c r="G19" s="403"/>
      <c r="H19" s="196"/>
      <c r="I19" s="196"/>
      <c r="J19" s="344"/>
      <c r="K19" s="401"/>
      <c r="L19" s="401"/>
      <c r="M19" s="401"/>
    </row>
    <row r="20" spans="1:13" s="125" customFormat="1">
      <c r="A20" s="362"/>
      <c r="B20" s="400"/>
      <c r="C20" s="121">
        <f>'Trends file-4'!$C$6</f>
        <v>45657</v>
      </c>
      <c r="D20" s="121">
        <f>'Trends file-4'!$D$6</f>
        <v>45565</v>
      </c>
      <c r="E20" s="121">
        <f>'Trends file-4'!$E$6</f>
        <v>45473</v>
      </c>
      <c r="F20" s="121">
        <f>'Trends file-4'!$F$6</f>
        <v>45382</v>
      </c>
      <c r="G20" s="121">
        <f>'Trends file-4'!$G$6</f>
        <v>45291</v>
      </c>
      <c r="H20" s="195"/>
      <c r="I20" s="195"/>
      <c r="J20" s="344"/>
      <c r="K20" s="345"/>
      <c r="L20" s="345"/>
      <c r="M20" s="345"/>
    </row>
    <row r="21" spans="1:13">
      <c r="A21" s="363"/>
      <c r="B21" s="2" t="s">
        <v>66</v>
      </c>
      <c r="C21" s="109">
        <v>4086</v>
      </c>
      <c r="D21" s="122">
        <v>4188</v>
      </c>
      <c r="E21" s="109">
        <v>3898</v>
      </c>
      <c r="F21" s="122">
        <v>3606.6571859999985</v>
      </c>
      <c r="G21" s="109">
        <v>3438.8362150000012</v>
      </c>
      <c r="H21" s="5"/>
      <c r="I21" s="5"/>
      <c r="J21" s="345"/>
      <c r="K21" s="345"/>
      <c r="L21" s="345"/>
      <c r="M21" s="345"/>
    </row>
    <row r="22" spans="1:13">
      <c r="A22" s="363"/>
      <c r="B22" s="6" t="s">
        <v>67</v>
      </c>
      <c r="C22" s="111">
        <v>1229</v>
      </c>
      <c r="D22" s="123">
        <v>1173</v>
      </c>
      <c r="E22" s="111">
        <v>1059</v>
      </c>
      <c r="F22" s="123">
        <v>991.63839199999984</v>
      </c>
      <c r="G22" s="111">
        <v>890.08723200000009</v>
      </c>
      <c r="H22" s="5"/>
      <c r="I22" s="5"/>
      <c r="J22" s="345"/>
      <c r="K22" s="345"/>
      <c r="L22" s="345"/>
      <c r="M22" s="345"/>
    </row>
    <row r="23" spans="1:13" s="1" customFormat="1" ht="10.5">
      <c r="A23" s="363"/>
      <c r="B23" s="7" t="s">
        <v>81</v>
      </c>
      <c r="C23" s="112">
        <v>5315</v>
      </c>
      <c r="D23" s="124">
        <v>5361</v>
      </c>
      <c r="E23" s="112">
        <v>4957</v>
      </c>
      <c r="F23" s="124">
        <v>4598.2955779999984</v>
      </c>
      <c r="G23" s="112">
        <v>4328.923447000001</v>
      </c>
      <c r="H23" s="4"/>
      <c r="I23" s="5"/>
      <c r="J23" s="345"/>
      <c r="K23" s="345"/>
      <c r="L23" s="345"/>
      <c r="M23" s="345"/>
    </row>
    <row r="24" spans="1:13">
      <c r="A24" s="361"/>
      <c r="B24" s="399"/>
      <c r="C24" s="399"/>
      <c r="D24" s="399"/>
      <c r="E24" s="399"/>
      <c r="F24" s="399"/>
      <c r="G24" s="399"/>
      <c r="J24" s="345"/>
      <c r="K24" s="345"/>
      <c r="L24" s="345"/>
      <c r="M24" s="345"/>
    </row>
    <row r="25" spans="1:13" ht="10.5">
      <c r="A25" s="360">
        <v>5.3</v>
      </c>
      <c r="B25" s="1" t="s">
        <v>14</v>
      </c>
      <c r="C25" s="1"/>
      <c r="D25" s="1"/>
      <c r="E25" s="1"/>
      <c r="F25" s="1"/>
      <c r="G25" s="1"/>
      <c r="J25" s="342"/>
      <c r="K25" s="343"/>
      <c r="L25" s="342"/>
      <c r="M25" s="342"/>
    </row>
    <row r="26" spans="1:13">
      <c r="A26" s="361"/>
      <c r="G26" s="3" t="str">
        <f>G18</f>
        <v>Amount in Rs Mn, except ratios</v>
      </c>
      <c r="I26" s="3"/>
      <c r="J26" s="342"/>
      <c r="K26" s="342"/>
      <c r="L26" s="342"/>
      <c r="M26" s="342"/>
    </row>
    <row r="27" spans="1:13" s="125" customFormat="1">
      <c r="A27" s="126"/>
      <c r="B27" s="400" t="s">
        <v>0</v>
      </c>
      <c r="C27" s="402" t="s">
        <v>1</v>
      </c>
      <c r="D27" s="403"/>
      <c r="E27" s="403"/>
      <c r="F27" s="403"/>
      <c r="G27" s="403"/>
      <c r="H27" s="196"/>
      <c r="I27" s="196"/>
      <c r="J27" s="344"/>
      <c r="K27" s="401"/>
      <c r="L27" s="401"/>
      <c r="M27" s="401"/>
    </row>
    <row r="28" spans="1:13" s="125" customFormat="1">
      <c r="A28" s="127"/>
      <c r="B28" s="400"/>
      <c r="C28" s="121">
        <f>'Trends file-4'!$C$6</f>
        <v>45657</v>
      </c>
      <c r="D28" s="121">
        <f>'Trends file-4'!$D$6</f>
        <v>45565</v>
      </c>
      <c r="E28" s="121">
        <f>'Trends file-4'!$E$6</f>
        <v>45473</v>
      </c>
      <c r="F28" s="121">
        <f>'Trends file-4'!$F$6</f>
        <v>45382</v>
      </c>
      <c r="G28" s="121">
        <f>'Trends file-4'!$G$6</f>
        <v>45291</v>
      </c>
      <c r="H28" s="195"/>
      <c r="I28" s="195"/>
      <c r="J28" s="344"/>
      <c r="K28" s="345"/>
      <c r="L28" s="345"/>
      <c r="M28" s="345"/>
    </row>
    <row r="29" spans="1:13">
      <c r="A29" s="363"/>
      <c r="B29" s="2" t="s">
        <v>10</v>
      </c>
      <c r="C29" s="109">
        <v>1572.0570049999999</v>
      </c>
      <c r="D29" s="122">
        <v>1384.044541</v>
      </c>
      <c r="E29" s="109">
        <v>1055.914311</v>
      </c>
      <c r="F29" s="122">
        <v>1271.0224900000001</v>
      </c>
      <c r="G29" s="109">
        <v>0</v>
      </c>
      <c r="H29" s="5"/>
      <c r="I29" s="5"/>
      <c r="J29" s="345"/>
      <c r="K29" s="345"/>
      <c r="L29" s="345"/>
      <c r="M29" s="345"/>
    </row>
    <row r="30" spans="1:13">
      <c r="A30" s="363"/>
      <c r="B30" s="6" t="s">
        <v>11</v>
      </c>
      <c r="C30" s="111">
        <v>-355.03481599999998</v>
      </c>
      <c r="D30" s="123">
        <v>-519.73523599999999</v>
      </c>
      <c r="E30" s="111">
        <v>-399.99939499999999</v>
      </c>
      <c r="F30" s="123">
        <v>-487.33105500000011</v>
      </c>
      <c r="G30" s="111">
        <v>754.39720000000011</v>
      </c>
      <c r="H30" s="5"/>
      <c r="I30" s="5"/>
      <c r="J30" s="345"/>
      <c r="K30" s="345"/>
      <c r="L30" s="345"/>
      <c r="M30" s="345"/>
    </row>
    <row r="31" spans="1:13" s="1" customFormat="1" ht="10.5">
      <c r="A31" s="363"/>
      <c r="B31" s="7" t="s">
        <v>25</v>
      </c>
      <c r="C31" s="112">
        <v>1217.0221889999998</v>
      </c>
      <c r="D31" s="124">
        <v>864.30930499999999</v>
      </c>
      <c r="E31" s="112">
        <v>655.91491599999995</v>
      </c>
      <c r="F31" s="124">
        <v>783.69143499999996</v>
      </c>
      <c r="G31" s="112">
        <v>754.39720000000011</v>
      </c>
      <c r="H31" s="4"/>
      <c r="I31" s="5"/>
      <c r="J31" s="345"/>
      <c r="K31" s="345"/>
      <c r="L31" s="345"/>
      <c r="M31" s="345"/>
    </row>
    <row r="32" spans="1:13">
      <c r="A32" s="361"/>
      <c r="B32" s="217"/>
      <c r="C32" s="18"/>
      <c r="D32" s="18"/>
      <c r="E32" s="18"/>
      <c r="F32" s="119"/>
      <c r="G32" s="119"/>
      <c r="J32" s="342"/>
      <c r="K32" s="342"/>
      <c r="L32" s="342"/>
      <c r="M32" s="342"/>
    </row>
    <row r="33" spans="1:13" ht="10.5">
      <c r="A33" s="360">
        <v>5.4</v>
      </c>
      <c r="B33" s="1" t="s">
        <v>184</v>
      </c>
      <c r="C33" s="1"/>
      <c r="D33" s="1"/>
      <c r="E33" s="1"/>
      <c r="F33" s="18"/>
      <c r="G33" s="18"/>
      <c r="J33" s="342"/>
      <c r="K33" s="342"/>
      <c r="L33" s="342"/>
      <c r="M33" s="342"/>
    </row>
    <row r="34" spans="1:13">
      <c r="A34" s="361"/>
      <c r="B34" s="18"/>
      <c r="C34" s="18"/>
      <c r="D34" s="18"/>
      <c r="E34" s="18"/>
      <c r="F34" s="18"/>
      <c r="G34" s="18"/>
      <c r="J34" s="342"/>
      <c r="K34" s="342"/>
      <c r="L34" s="342"/>
      <c r="M34" s="342"/>
    </row>
    <row r="35" spans="1:13" ht="10.5">
      <c r="A35" s="359"/>
      <c r="B35" s="1" t="s">
        <v>71</v>
      </c>
      <c r="G35" s="3" t="str">
        <f>'Trends file-4'!G4</f>
        <v>Amount in Rs Mn, except ratios</v>
      </c>
      <c r="J35" s="342"/>
      <c r="K35" s="342"/>
      <c r="L35" s="342"/>
      <c r="M35" s="342"/>
    </row>
    <row r="36" spans="1:13" s="125" customFormat="1">
      <c r="A36" s="366"/>
      <c r="B36" s="395" t="s">
        <v>0</v>
      </c>
      <c r="C36" s="404" t="s">
        <v>1</v>
      </c>
      <c r="D36" s="403"/>
      <c r="E36" s="403"/>
      <c r="F36" s="403"/>
      <c r="G36" s="403"/>
      <c r="J36" s="344"/>
      <c r="K36" s="344"/>
      <c r="L36" s="344"/>
      <c r="M36" s="344"/>
    </row>
    <row r="37" spans="1:13" s="125" customFormat="1">
      <c r="A37" s="366"/>
      <c r="B37" s="405"/>
      <c r="C37" s="121">
        <f>'Trends file-4'!$C$6</f>
        <v>45657</v>
      </c>
      <c r="D37" s="121">
        <f>'Trends file-4'!$D$6</f>
        <v>45565</v>
      </c>
      <c r="E37" s="121">
        <f>'Trends file-4'!$E$6</f>
        <v>45473</v>
      </c>
      <c r="F37" s="121">
        <f>'Trends file-4'!$F$6</f>
        <v>45382</v>
      </c>
      <c r="G37" s="121">
        <f>'Trends file-4'!$G$6</f>
        <v>45291</v>
      </c>
      <c r="J37" s="344"/>
      <c r="K37" s="344"/>
      <c r="L37" s="344"/>
      <c r="M37" s="344"/>
    </row>
    <row r="38" spans="1:13" ht="20">
      <c r="A38" s="363"/>
      <c r="B38" s="60" t="s">
        <v>41</v>
      </c>
      <c r="C38" s="110">
        <v>6039.6845649999996</v>
      </c>
      <c r="D38" s="135">
        <v>11907.01079</v>
      </c>
      <c r="E38" s="110">
        <v>11686.033799999999</v>
      </c>
      <c r="F38" s="135">
        <v>20001.342279</v>
      </c>
      <c r="G38" s="110">
        <v>35188.592123000002</v>
      </c>
      <c r="I38" s="5"/>
      <c r="J38" s="345"/>
      <c r="K38" s="345"/>
      <c r="L38" s="345"/>
      <c r="M38" s="345"/>
    </row>
    <row r="39" spans="1:13">
      <c r="A39" s="363"/>
      <c r="B39" s="60" t="s">
        <v>75</v>
      </c>
      <c r="C39" s="111">
        <v>36993.233499999995</v>
      </c>
      <c r="D39" s="123">
        <v>36993.533499999998</v>
      </c>
      <c r="E39" s="111">
        <v>28345.790953</v>
      </c>
      <c r="F39" s="123">
        <v>28345.790951999999</v>
      </c>
      <c r="G39" s="111">
        <v>27340.105539</v>
      </c>
      <c r="I39" s="5"/>
      <c r="J39" s="345"/>
      <c r="K39" s="345"/>
      <c r="L39" s="345"/>
      <c r="M39" s="345"/>
    </row>
    <row r="40" spans="1:13" ht="10.5">
      <c r="A40" s="363"/>
      <c r="B40" s="61" t="s">
        <v>42</v>
      </c>
      <c r="C40" s="111"/>
      <c r="D40" s="123"/>
      <c r="E40" s="111"/>
      <c r="F40" s="123"/>
      <c r="G40" s="111"/>
      <c r="I40" s="5"/>
      <c r="J40" s="345"/>
      <c r="K40" s="345"/>
      <c r="L40" s="345"/>
      <c r="M40" s="345"/>
    </row>
    <row r="41" spans="1:13">
      <c r="A41" s="363"/>
      <c r="B41" s="59" t="s">
        <v>116</v>
      </c>
      <c r="C41" s="98">
        <v>169</v>
      </c>
      <c r="D41" s="101">
        <v>334</v>
      </c>
      <c r="E41" s="98">
        <v>153</v>
      </c>
      <c r="F41" s="101">
        <v>398</v>
      </c>
      <c r="G41" s="98">
        <v>247</v>
      </c>
      <c r="I41" s="5"/>
      <c r="J41" s="345"/>
      <c r="K41" s="345"/>
      <c r="L41" s="345"/>
      <c r="M41" s="345"/>
    </row>
    <row r="42" spans="1:13">
      <c r="A42" s="363"/>
      <c r="B42" s="59" t="s">
        <v>160</v>
      </c>
      <c r="C42" s="111">
        <v>17.509187000000001</v>
      </c>
      <c r="D42" s="123">
        <v>6.0196930000000002</v>
      </c>
      <c r="E42" s="111">
        <v>58.329123000000003</v>
      </c>
      <c r="F42" s="123">
        <v>2376</v>
      </c>
      <c r="G42" s="111">
        <v>18699</v>
      </c>
      <c r="I42" s="5"/>
      <c r="J42" s="345"/>
      <c r="K42" s="345"/>
      <c r="L42" s="345"/>
      <c r="M42" s="345"/>
    </row>
    <row r="43" spans="1:13" ht="10.5">
      <c r="A43" s="361"/>
      <c r="B43" s="61" t="s">
        <v>157</v>
      </c>
      <c r="C43" s="97">
        <v>42846.408877999987</v>
      </c>
      <c r="D43" s="128">
        <v>48560.524596999996</v>
      </c>
      <c r="E43" s="97">
        <v>39820.495629999998</v>
      </c>
      <c r="F43" s="128">
        <v>45573.133231</v>
      </c>
      <c r="G43" s="97">
        <v>43582.697662000006</v>
      </c>
      <c r="I43" s="5"/>
      <c r="J43" s="345"/>
      <c r="K43" s="345"/>
      <c r="L43" s="345"/>
      <c r="M43" s="345"/>
    </row>
    <row r="44" spans="1:13">
      <c r="A44" s="361"/>
      <c r="B44" s="59" t="s">
        <v>159</v>
      </c>
      <c r="C44" s="98">
        <v>36054</v>
      </c>
      <c r="D44" s="101">
        <v>36229</v>
      </c>
      <c r="E44" s="98">
        <v>35600</v>
      </c>
      <c r="F44" s="101">
        <v>32700</v>
      </c>
      <c r="G44" s="98">
        <v>31792</v>
      </c>
      <c r="I44" s="5"/>
      <c r="J44" s="345"/>
      <c r="K44" s="345"/>
      <c r="L44" s="345"/>
      <c r="M44" s="345"/>
    </row>
    <row r="45" spans="1:13" ht="10.5">
      <c r="A45" s="361"/>
      <c r="B45" s="147" t="s">
        <v>158</v>
      </c>
      <c r="C45" s="114">
        <v>78900.408877999987</v>
      </c>
      <c r="D45" s="136">
        <v>84789.524596999996</v>
      </c>
      <c r="E45" s="114">
        <v>75420.49562999999</v>
      </c>
      <c r="F45" s="136">
        <v>78273.133231</v>
      </c>
      <c r="G45" s="114">
        <v>75374.697662000006</v>
      </c>
      <c r="I45" s="5"/>
      <c r="J45" s="345"/>
      <c r="K45" s="345"/>
      <c r="L45" s="345"/>
      <c r="M45" s="345"/>
    </row>
    <row r="46" spans="1:13" s="149" customFormat="1">
      <c r="A46" s="359"/>
      <c r="B46" s="391"/>
      <c r="C46" s="391"/>
      <c r="D46" s="391"/>
      <c r="E46" s="391"/>
      <c r="F46" s="391"/>
      <c r="G46" s="391"/>
      <c r="I46" s="151"/>
      <c r="J46" s="347"/>
      <c r="K46" s="347"/>
      <c r="L46" s="347"/>
      <c r="M46" s="348"/>
    </row>
    <row r="47" spans="1:13" s="149" customFormat="1" ht="10.5">
      <c r="A47" s="359"/>
      <c r="B47" s="148"/>
      <c r="C47" s="150"/>
      <c r="D47" s="150"/>
      <c r="E47" s="150"/>
      <c r="F47" s="150"/>
      <c r="G47" s="150"/>
      <c r="I47" s="151"/>
      <c r="J47" s="347"/>
      <c r="K47" s="347"/>
      <c r="L47" s="347"/>
      <c r="M47" s="348"/>
    </row>
    <row r="48" spans="1:13" ht="10.5">
      <c r="A48" s="359"/>
      <c r="B48" s="1" t="s">
        <v>72</v>
      </c>
      <c r="G48" s="81" t="s">
        <v>114</v>
      </c>
      <c r="J48" s="342"/>
      <c r="K48" s="342"/>
      <c r="L48" s="342"/>
      <c r="M48" s="342"/>
    </row>
    <row r="49" spans="1:13" s="125" customFormat="1">
      <c r="A49" s="366"/>
      <c r="B49" s="395" t="s">
        <v>0</v>
      </c>
      <c r="C49" s="404" t="s">
        <v>1</v>
      </c>
      <c r="D49" s="403"/>
      <c r="E49" s="403"/>
      <c r="F49" s="403"/>
      <c r="G49" s="403"/>
      <c r="J49" s="344"/>
      <c r="K49" s="344"/>
      <c r="L49" s="344"/>
      <c r="M49" s="344"/>
    </row>
    <row r="50" spans="1:13" s="125" customFormat="1">
      <c r="A50" s="366"/>
      <c r="B50" s="405"/>
      <c r="C50" s="121">
        <f>'Trends file-4'!$C$6</f>
        <v>45657</v>
      </c>
      <c r="D50" s="121">
        <f>'Trends file-4'!$D$6</f>
        <v>45565</v>
      </c>
      <c r="E50" s="121">
        <f>'Trends file-4'!$E$6</f>
        <v>45473</v>
      </c>
      <c r="F50" s="121">
        <f>'Trends file-4'!$F$6</f>
        <v>45382</v>
      </c>
      <c r="G50" s="121">
        <f>'Trends file-4'!$G$6</f>
        <v>45291</v>
      </c>
      <c r="J50" s="344"/>
      <c r="K50" s="344"/>
      <c r="L50" s="344"/>
      <c r="M50" s="344"/>
    </row>
    <row r="51" spans="1:13" ht="20">
      <c r="A51" s="363"/>
      <c r="B51" s="60" t="s">
        <v>41</v>
      </c>
      <c r="C51" s="111">
        <v>70.668100754105453</v>
      </c>
      <c r="D51" s="123">
        <v>142.31124134683418</v>
      </c>
      <c r="E51" s="111">
        <v>140.03064944028642</v>
      </c>
      <c r="F51" s="123">
        <v>239.89932435690304</v>
      </c>
      <c r="G51" s="111">
        <v>423.36520979012568</v>
      </c>
      <c r="J51" s="345"/>
      <c r="K51" s="345"/>
      <c r="L51" s="345"/>
      <c r="M51" s="345"/>
    </row>
    <row r="52" spans="1:13">
      <c r="A52" s="363"/>
      <c r="B52" s="60" t="s">
        <v>75</v>
      </c>
      <c r="C52" s="111">
        <v>432.84405403349882</v>
      </c>
      <c r="D52" s="123">
        <v>442.14251309926755</v>
      </c>
      <c r="E52" s="111">
        <v>339.66010915073559</v>
      </c>
      <c r="F52" s="123">
        <v>339.98398721902174</v>
      </c>
      <c r="G52" s="111">
        <v>328.93755671564219</v>
      </c>
      <c r="J52" s="345"/>
      <c r="K52" s="345"/>
      <c r="L52" s="345"/>
      <c r="M52" s="345"/>
    </row>
    <row r="53" spans="1:13" ht="10.5">
      <c r="A53" s="363"/>
      <c r="B53" s="61" t="s">
        <v>42</v>
      </c>
      <c r="C53" s="111"/>
      <c r="D53" s="123"/>
      <c r="E53" s="111"/>
      <c r="F53" s="123"/>
      <c r="G53" s="111"/>
      <c r="J53" s="345"/>
      <c r="K53" s="345"/>
      <c r="L53" s="345"/>
      <c r="M53" s="345"/>
    </row>
    <row r="54" spans="1:13">
      <c r="A54" s="363"/>
      <c r="B54" s="59" t="s">
        <v>116</v>
      </c>
      <c r="C54" s="98">
        <v>1.9774060878366122</v>
      </c>
      <c r="D54" s="101">
        <v>3.9919300862448126</v>
      </c>
      <c r="E54" s="98">
        <v>1.8333584970774108</v>
      </c>
      <c r="F54" s="101">
        <v>4.7736761744382834</v>
      </c>
      <c r="G54" s="98">
        <v>2.9717360232156351</v>
      </c>
      <c r="J54" s="345"/>
      <c r="K54" s="345"/>
      <c r="L54" s="345"/>
      <c r="M54" s="345"/>
    </row>
    <row r="55" spans="1:13">
      <c r="A55" s="363"/>
      <c r="B55" s="59" t="s">
        <v>160</v>
      </c>
      <c r="C55" s="111">
        <v>0.20486847909390338</v>
      </c>
      <c r="D55" s="123">
        <v>7.1946687415141611E-2</v>
      </c>
      <c r="E55" s="111">
        <v>0.69894243973283299</v>
      </c>
      <c r="F55" s="123">
        <v>28.498127111722013</v>
      </c>
      <c r="G55" s="111">
        <v>224.97365140934883</v>
      </c>
      <c r="J55" s="345"/>
      <c r="K55" s="345"/>
      <c r="L55" s="345"/>
      <c r="M55" s="345"/>
    </row>
    <row r="56" spans="1:13" ht="10.5">
      <c r="A56" s="363"/>
      <c r="B56" s="61" t="s">
        <v>148</v>
      </c>
      <c r="C56" s="97">
        <v>501.32988022067377</v>
      </c>
      <c r="D56" s="128">
        <v>580.3898776724418</v>
      </c>
      <c r="E56" s="97">
        <v>477.15845765421176</v>
      </c>
      <c r="F56" s="128">
        <v>546.61150828976452</v>
      </c>
      <c r="G56" s="97">
        <v>524.35737907320345</v>
      </c>
      <c r="J56" s="345"/>
      <c r="K56" s="345"/>
      <c r="L56" s="345"/>
      <c r="M56" s="345"/>
    </row>
    <row r="57" spans="1:13">
      <c r="A57" s="363"/>
      <c r="B57" s="59" t="s">
        <v>137</v>
      </c>
      <c r="C57" s="98">
        <v>421.85443249030305</v>
      </c>
      <c r="D57" s="101">
        <v>433.00489549270452</v>
      </c>
      <c r="E57" s="98">
        <v>426.58537579056093</v>
      </c>
      <c r="F57" s="101">
        <v>392.2090726234469</v>
      </c>
      <c r="G57" s="98">
        <v>382.49972327964156</v>
      </c>
      <c r="J57" s="345"/>
      <c r="K57" s="345"/>
      <c r="L57" s="345"/>
      <c r="M57" s="345"/>
    </row>
    <row r="58" spans="1:13" ht="10.5">
      <c r="A58" s="363"/>
      <c r="B58" s="147" t="s">
        <v>138</v>
      </c>
      <c r="C58" s="114">
        <v>923.18431271097688</v>
      </c>
      <c r="D58" s="136">
        <v>1013.3947731651463</v>
      </c>
      <c r="E58" s="114">
        <v>903.74383344477269</v>
      </c>
      <c r="F58" s="136">
        <v>938.82058091321142</v>
      </c>
      <c r="G58" s="114">
        <v>906.857102352845</v>
      </c>
      <c r="J58" s="345"/>
      <c r="K58" s="345"/>
      <c r="L58" s="345"/>
      <c r="M58" s="345"/>
    </row>
    <row r="59" spans="1:13" s="149" customFormat="1" ht="10.5">
      <c r="A59" s="359"/>
      <c r="B59" s="148"/>
      <c r="C59" s="150"/>
      <c r="D59" s="150"/>
      <c r="E59" s="150"/>
      <c r="F59" s="150"/>
      <c r="G59" s="150"/>
      <c r="I59" s="151"/>
      <c r="J59" s="347"/>
      <c r="K59" s="347"/>
      <c r="L59" s="347"/>
      <c r="M59" s="348"/>
    </row>
    <row r="60" spans="1:13">
      <c r="A60" s="359"/>
      <c r="J60" s="342"/>
      <c r="K60" s="342"/>
      <c r="L60" s="342"/>
      <c r="M60" s="342"/>
    </row>
    <row r="61" spans="1:13" ht="10.5">
      <c r="A61" s="360">
        <v>5.5</v>
      </c>
      <c r="B61" s="1" t="s">
        <v>185</v>
      </c>
      <c r="C61" s="1"/>
      <c r="D61" s="1"/>
      <c r="E61" s="1"/>
      <c r="G61" s="66"/>
      <c r="J61" s="342"/>
      <c r="K61" s="342"/>
      <c r="L61" s="342"/>
      <c r="M61" s="342"/>
    </row>
    <row r="62" spans="1:13">
      <c r="A62" s="359"/>
      <c r="G62" s="292" t="s">
        <v>114</v>
      </c>
      <c r="J62" s="342"/>
      <c r="K62" s="342"/>
      <c r="L62" s="342"/>
      <c r="M62" s="342"/>
    </row>
    <row r="63" spans="1:13" s="125" customFormat="1">
      <c r="A63" s="366"/>
      <c r="B63" s="406" t="s">
        <v>0</v>
      </c>
      <c r="C63" s="402" t="s">
        <v>1</v>
      </c>
      <c r="D63" s="403"/>
      <c r="E63" s="403"/>
      <c r="F63" s="403"/>
      <c r="G63" s="403"/>
      <c r="J63" s="344"/>
      <c r="K63" s="344"/>
      <c r="L63" s="344"/>
      <c r="M63" s="344"/>
    </row>
    <row r="64" spans="1:13" s="125" customFormat="1">
      <c r="A64" s="363"/>
      <c r="B64" s="406"/>
      <c r="C64" s="121">
        <f>'Trends file-4'!$C$6</f>
        <v>45657</v>
      </c>
      <c r="D64" s="121">
        <f>'Trends file-4'!$D$6</f>
        <v>45565</v>
      </c>
      <c r="E64" s="121">
        <f>'Trends file-4'!$E$6</f>
        <v>45473</v>
      </c>
      <c r="F64" s="121">
        <f>'Trends file-4'!$F$6</f>
        <v>45382</v>
      </c>
      <c r="G64" s="121">
        <f>'Trends file-4'!$G$6</f>
        <v>45291</v>
      </c>
      <c r="J64" s="370"/>
      <c r="K64" s="370"/>
      <c r="L64" s="370"/>
      <c r="M64" s="370"/>
    </row>
    <row r="65" spans="1:13">
      <c r="A65" s="363"/>
      <c r="B65" s="103" t="s">
        <v>68</v>
      </c>
      <c r="C65" s="107">
        <v>1142.9240245999999</v>
      </c>
      <c r="D65" s="131">
        <v>1064.1652307299998</v>
      </c>
      <c r="E65" s="107">
        <v>930.01562708999995</v>
      </c>
      <c r="F65" s="131">
        <v>1041.4717130000004</v>
      </c>
      <c r="G65" s="107">
        <v>1093.6799729999998</v>
      </c>
      <c r="J65" s="345"/>
      <c r="K65" s="345"/>
      <c r="L65" s="345"/>
      <c r="M65" s="345"/>
    </row>
    <row r="66" spans="1:13">
      <c r="A66" s="363"/>
      <c r="B66" s="103" t="s">
        <v>110</v>
      </c>
      <c r="C66" s="98">
        <v>691.26246400000002</v>
      </c>
      <c r="D66" s="101">
        <v>695.07090544000005</v>
      </c>
      <c r="E66" s="98">
        <v>680.64294907999988</v>
      </c>
      <c r="F66" s="101">
        <v>628.71636199999989</v>
      </c>
      <c r="G66" s="98">
        <v>591.7955750000001</v>
      </c>
      <c r="J66" s="345"/>
      <c r="K66" s="345"/>
      <c r="L66" s="345"/>
      <c r="M66" s="345"/>
    </row>
    <row r="67" spans="1:13">
      <c r="A67" s="363"/>
      <c r="B67" s="103" t="s">
        <v>69</v>
      </c>
      <c r="C67" s="111">
        <v>-32.268659339999999</v>
      </c>
      <c r="D67" s="123">
        <v>-5.3468917699999992</v>
      </c>
      <c r="E67" s="111">
        <v>4.1111460900000001</v>
      </c>
      <c r="F67" s="123">
        <v>-13.024883999999997</v>
      </c>
      <c r="G67" s="111">
        <v>2.1304059999999989</v>
      </c>
      <c r="J67" s="345"/>
      <c r="K67" s="345"/>
      <c r="L67" s="345"/>
      <c r="M67" s="345"/>
    </row>
    <row r="68" spans="1:13">
      <c r="A68" s="363"/>
      <c r="B68" s="103" t="s">
        <v>70</v>
      </c>
      <c r="C68" s="111">
        <v>-29.099048539999998</v>
      </c>
      <c r="D68" s="123">
        <v>-45.517587919999997</v>
      </c>
      <c r="E68" s="111">
        <v>-40.363326449999995</v>
      </c>
      <c r="F68" s="123">
        <v>-125.00818699999991</v>
      </c>
      <c r="G68" s="111">
        <v>-276.50195400000018</v>
      </c>
      <c r="J68" s="345"/>
      <c r="K68" s="345"/>
      <c r="L68" s="345"/>
      <c r="M68" s="345"/>
    </row>
    <row r="69" spans="1:13" ht="10.5">
      <c r="A69" s="363"/>
      <c r="B69" s="113" t="s">
        <v>9</v>
      </c>
      <c r="C69" s="114">
        <v>1772.8187807200002</v>
      </c>
      <c r="D69" s="136">
        <v>1708.77165648</v>
      </c>
      <c r="E69" s="114">
        <v>1575.20639581</v>
      </c>
      <c r="F69" s="136">
        <v>1532.1550040000004</v>
      </c>
      <c r="G69" s="114">
        <v>1411.1039999999998</v>
      </c>
      <c r="J69" s="345"/>
      <c r="K69" s="345"/>
      <c r="L69" s="345"/>
      <c r="M69" s="345"/>
    </row>
    <row r="70" spans="1:13">
      <c r="B70" s="391"/>
      <c r="C70" s="391"/>
      <c r="D70" s="391"/>
      <c r="E70" s="391"/>
      <c r="F70" s="391"/>
      <c r="G70" s="391"/>
    </row>
  </sheetData>
  <mergeCells count="19">
    <mergeCell ref="B46:G46"/>
    <mergeCell ref="B70:G70"/>
    <mergeCell ref="C63:G63"/>
    <mergeCell ref="C49:G49"/>
    <mergeCell ref="C36:G36"/>
    <mergeCell ref="B49:B50"/>
    <mergeCell ref="B63:B64"/>
    <mergeCell ref="B36:B37"/>
    <mergeCell ref="B24:G24"/>
    <mergeCell ref="B27:B28"/>
    <mergeCell ref="J7:M7"/>
    <mergeCell ref="K19:M19"/>
    <mergeCell ref="K27:M27"/>
    <mergeCell ref="C27:G27"/>
    <mergeCell ref="C19:G19"/>
    <mergeCell ref="C7:G7"/>
    <mergeCell ref="B16:G16"/>
    <mergeCell ref="B7:B8"/>
    <mergeCell ref="B19:B20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colBreaks count="1" manualBreakCount="1">
    <brk id="8" max="1048575" man="1"/>
  </colBreaks>
  <ignoredErrors>
    <ignoredError sqref="A50:H50 A49:H49 B17:H17 B9:B15 B25:H25 B21:B23 H21:H23 A63:H63 A62:F62 H62 A34:H34 A48:F48 A60:H60 A53:B53 B67:B69 B65 H65:H69 H16 B51:B52 B64:H64 A46:A47 C47:H47 A59 C59:H59 B29:B31 A8:B8 H8 A7:H7 A6:F6 H6 A19:H20 A18:F18 H18 A27:H28 A26:F26 H26 A36:H37 A35:F35 H35 A24 H24 H46 A70 H70 A1:H4 H9:H15 H51:H56 A33 C33:H33 A61 C61:H61 B5:H5 A71:H1048576 H29:H31 B38:B40 H38:H43 H4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view="pageBreakPreview" zoomScaleNormal="100" zoomScaleSheetLayoutView="100" workbookViewId="0"/>
  </sheetViews>
  <sheetFormatPr defaultColWidth="9.1796875" defaultRowHeight="12.5"/>
  <cols>
    <col min="1" max="1" width="40.1796875" style="29" customWidth="1"/>
    <col min="2" max="2" width="9.1796875" style="28"/>
    <col min="3" max="7" width="11.453125" style="28" bestFit="1" customWidth="1"/>
    <col min="8" max="8" width="2" style="29" customWidth="1"/>
    <col min="9" max="16384" width="9.1796875" style="29"/>
  </cols>
  <sheetData>
    <row r="1" spans="1:13">
      <c r="A1" s="140" t="s">
        <v>13</v>
      </c>
      <c r="F1" s="45">
        <f>1000</f>
        <v>1000</v>
      </c>
    </row>
    <row r="3" spans="1:13">
      <c r="A3" s="22" t="s">
        <v>196</v>
      </c>
    </row>
    <row r="5" spans="1:13">
      <c r="A5" s="102" t="s">
        <v>19</v>
      </c>
      <c r="B5" s="102" t="s">
        <v>20</v>
      </c>
      <c r="C5" s="121">
        <f>'Trends file-5-SCH'!C8</f>
        <v>45657</v>
      </c>
      <c r="D5" s="121">
        <f>'Trends file-5-SCH'!D8</f>
        <v>45565</v>
      </c>
      <c r="E5" s="121">
        <f>'Trends file-5-SCH'!E8</f>
        <v>45473</v>
      </c>
      <c r="F5" s="121">
        <f>'Trends file-5-SCH'!F8</f>
        <v>45382</v>
      </c>
      <c r="G5" s="121">
        <f>'Trends file-5-SCH'!G8</f>
        <v>45291</v>
      </c>
    </row>
    <row r="6" spans="1:13">
      <c r="A6" s="23"/>
      <c r="B6" s="99"/>
      <c r="C6" s="96"/>
      <c r="D6" s="100"/>
      <c r="E6" s="96"/>
      <c r="F6" s="100"/>
      <c r="G6" s="96"/>
    </row>
    <row r="7" spans="1:13">
      <c r="A7" s="23" t="s">
        <v>40</v>
      </c>
      <c r="B7" s="314" t="s">
        <v>21</v>
      </c>
      <c r="C7" s="315">
        <v>28009.723823</v>
      </c>
      <c r="D7" s="316">
        <v>27474.910823000002</v>
      </c>
      <c r="E7" s="315">
        <v>27917.256823000003</v>
      </c>
      <c r="F7" s="316">
        <v>27645.893823000002</v>
      </c>
      <c r="G7" s="315">
        <v>27071.164822999999</v>
      </c>
      <c r="I7" s="67"/>
      <c r="J7" s="349"/>
      <c r="K7" s="349"/>
      <c r="L7" s="349"/>
      <c r="M7" s="349"/>
    </row>
    <row r="8" spans="1:13">
      <c r="A8" s="24"/>
      <c r="B8" s="317"/>
      <c r="C8" s="312"/>
      <c r="D8" s="313"/>
      <c r="E8" s="312"/>
      <c r="F8" s="313"/>
      <c r="G8" s="312"/>
      <c r="I8" s="67"/>
      <c r="J8" s="349"/>
      <c r="K8" s="349"/>
      <c r="L8" s="349"/>
      <c r="M8" s="349"/>
    </row>
    <row r="9" spans="1:13">
      <c r="A9" s="23" t="s">
        <v>24</v>
      </c>
      <c r="B9" s="317"/>
      <c r="C9" s="312"/>
      <c r="D9" s="313"/>
      <c r="E9" s="312"/>
      <c r="F9" s="313"/>
      <c r="G9" s="312"/>
      <c r="I9" s="67"/>
      <c r="J9" s="349"/>
      <c r="K9" s="349"/>
      <c r="L9" s="349"/>
      <c r="M9" s="349"/>
    </row>
    <row r="10" spans="1:13">
      <c r="A10" s="44" t="s">
        <v>55</v>
      </c>
      <c r="B10" s="317" t="s">
        <v>21</v>
      </c>
      <c r="C10" s="312">
        <v>27614.32</v>
      </c>
      <c r="D10" s="313">
        <v>27123.538</v>
      </c>
      <c r="E10" s="312">
        <v>27596.061000000005</v>
      </c>
      <c r="F10" s="313">
        <v>27340.848000000002</v>
      </c>
      <c r="G10" s="312">
        <v>26782.388999999999</v>
      </c>
      <c r="I10" s="67"/>
      <c r="J10" s="349"/>
      <c r="K10" s="349"/>
      <c r="L10" s="349"/>
      <c r="M10" s="349"/>
    </row>
    <row r="11" spans="1:13">
      <c r="A11" s="44" t="s">
        <v>32</v>
      </c>
      <c r="B11" s="317" t="s">
        <v>21</v>
      </c>
      <c r="C11" s="312">
        <v>490.78199999999998</v>
      </c>
      <c r="D11" s="313">
        <v>-472.52300000000372</v>
      </c>
      <c r="E11" s="312">
        <v>255.21300000000372</v>
      </c>
      <c r="F11" s="313">
        <v>558.45899999999995</v>
      </c>
      <c r="G11" s="312">
        <v>243.62899999999999</v>
      </c>
      <c r="I11" s="67"/>
      <c r="J11" s="349"/>
      <c r="K11" s="349"/>
      <c r="L11" s="349"/>
      <c r="M11" s="349"/>
    </row>
    <row r="12" spans="1:13">
      <c r="A12" s="83" t="s">
        <v>33</v>
      </c>
      <c r="B12" s="317" t="s">
        <v>22</v>
      </c>
      <c r="C12" s="320">
        <v>1.9057243173237745E-2</v>
      </c>
      <c r="D12" s="321">
        <v>3.1642374536222241E-2</v>
      </c>
      <c r="E12" s="320">
        <v>2.4666588980772623E-2</v>
      </c>
      <c r="F12" s="321">
        <v>2.0100612145896226E-2</v>
      </c>
      <c r="G12" s="320">
        <v>2.4814926144459199E-2</v>
      </c>
      <c r="I12" s="67"/>
      <c r="J12" s="371"/>
      <c r="K12" s="371"/>
      <c r="L12" s="371"/>
      <c r="M12" s="371"/>
    </row>
    <row r="13" spans="1:13">
      <c r="A13" s="83"/>
      <c r="B13" s="317"/>
      <c r="C13" s="320"/>
      <c r="D13" s="321"/>
      <c r="E13" s="320"/>
      <c r="F13" s="321"/>
      <c r="G13" s="320"/>
      <c r="I13" s="67"/>
      <c r="J13" s="371"/>
      <c r="K13" s="371"/>
      <c r="L13" s="371"/>
      <c r="M13" s="371"/>
    </row>
    <row r="14" spans="1:13">
      <c r="A14" s="62" t="s">
        <v>54</v>
      </c>
      <c r="B14" s="322" t="s">
        <v>26</v>
      </c>
      <c r="C14" s="323">
        <v>241.39203929872414</v>
      </c>
      <c r="D14" s="324">
        <v>227.91140972506159</v>
      </c>
      <c r="E14" s="323">
        <v>204.85264098345749</v>
      </c>
      <c r="F14" s="324">
        <v>203.99787691829422</v>
      </c>
      <c r="G14" s="323">
        <v>200.352823207798</v>
      </c>
      <c r="I14" s="67"/>
      <c r="J14" s="349"/>
      <c r="K14" s="349"/>
      <c r="L14" s="349"/>
      <c r="M14" s="349"/>
    </row>
    <row r="15" spans="1:13">
      <c r="A15" s="62" t="s">
        <v>54</v>
      </c>
      <c r="B15" s="322" t="s">
        <v>74</v>
      </c>
      <c r="C15" s="325">
        <v>2.8608053693271511</v>
      </c>
      <c r="D15" s="326">
        <v>2.7220008797199582</v>
      </c>
      <c r="E15" s="325">
        <v>2.45744383530789</v>
      </c>
      <c r="F15" s="326">
        <v>2.4549854705262595</v>
      </c>
      <c r="G15" s="325">
        <v>2.4075772810637894</v>
      </c>
      <c r="I15" s="67"/>
      <c r="J15" s="349"/>
      <c r="K15" s="349"/>
      <c r="L15" s="349"/>
      <c r="M15" s="349"/>
    </row>
    <row r="16" spans="1:13">
      <c r="A16" s="82" t="s">
        <v>64</v>
      </c>
      <c r="B16" s="322" t="s">
        <v>26</v>
      </c>
      <c r="C16" s="312">
        <v>277848.06562578952</v>
      </c>
      <c r="D16" s="313">
        <v>260768</v>
      </c>
      <c r="E16" s="312">
        <v>239297.73491743425</v>
      </c>
      <c r="F16" s="313">
        <v>239260.69307828168</v>
      </c>
      <c r="G16" s="312">
        <v>239880.30949199953</v>
      </c>
      <c r="I16" s="67"/>
      <c r="J16" s="349"/>
      <c r="K16" s="349"/>
      <c r="L16" s="349"/>
      <c r="M16" s="349"/>
    </row>
    <row r="17" spans="1:13">
      <c r="A17" s="32"/>
      <c r="B17" s="317"/>
      <c r="C17" s="323"/>
      <c r="D17" s="324"/>
      <c r="E17" s="323"/>
      <c r="F17" s="324"/>
      <c r="G17" s="323"/>
      <c r="I17" s="67"/>
      <c r="J17" s="349"/>
      <c r="K17" s="349"/>
      <c r="L17" s="349"/>
      <c r="M17" s="349"/>
    </row>
    <row r="18" spans="1:13">
      <c r="A18" s="86" t="s">
        <v>56</v>
      </c>
      <c r="B18" s="317"/>
      <c r="C18" s="325"/>
      <c r="D18" s="326"/>
      <c r="E18" s="325"/>
      <c r="F18" s="326"/>
      <c r="G18" s="325"/>
      <c r="I18" s="67"/>
      <c r="J18" s="349"/>
      <c r="K18" s="349"/>
      <c r="L18" s="349"/>
      <c r="M18" s="349"/>
    </row>
    <row r="19" spans="1:13">
      <c r="A19" s="87" t="s">
        <v>62</v>
      </c>
      <c r="B19" s="317" t="s">
        <v>60</v>
      </c>
      <c r="C19" s="312">
        <v>94378.553445259982</v>
      </c>
      <c r="D19" s="313">
        <v>89920.388134190027</v>
      </c>
      <c r="E19" s="312">
        <v>89425.59184424</v>
      </c>
      <c r="F19" s="313">
        <v>90882.345701829996</v>
      </c>
      <c r="G19" s="312">
        <v>86680.022543210027</v>
      </c>
      <c r="I19" s="67"/>
      <c r="J19" s="349"/>
      <c r="K19" s="349"/>
      <c r="L19" s="349"/>
      <c r="M19" s="349"/>
    </row>
    <row r="20" spans="1:13">
      <c r="A20" s="85" t="s">
        <v>65</v>
      </c>
      <c r="B20" s="317" t="s">
        <v>61</v>
      </c>
      <c r="C20" s="312">
        <v>1150.0519803345649</v>
      </c>
      <c r="D20" s="313">
        <v>1098.2352086641251</v>
      </c>
      <c r="E20" s="312">
        <v>1085.9945363055347</v>
      </c>
      <c r="F20" s="313">
        <v>1120.2164784882418</v>
      </c>
      <c r="G20" s="312">
        <v>1085.6539274126189</v>
      </c>
      <c r="I20" s="67"/>
      <c r="J20" s="349"/>
      <c r="K20" s="349"/>
      <c r="L20" s="349"/>
      <c r="M20" s="349"/>
    </row>
    <row r="21" spans="1:13">
      <c r="A21" s="84" t="s">
        <v>57</v>
      </c>
      <c r="B21" s="317"/>
      <c r="C21" s="312"/>
      <c r="D21" s="313"/>
      <c r="E21" s="312"/>
      <c r="F21" s="313"/>
      <c r="G21" s="312"/>
      <c r="I21" s="67"/>
      <c r="J21" s="349"/>
      <c r="K21" s="349"/>
      <c r="L21" s="349"/>
      <c r="M21" s="349"/>
    </row>
    <row r="22" spans="1:13">
      <c r="A22" s="88" t="s">
        <v>58</v>
      </c>
      <c r="B22" s="317" t="s">
        <v>21</v>
      </c>
      <c r="C22" s="312">
        <v>21035.102999999999</v>
      </c>
      <c r="D22" s="313">
        <v>20588.406999999996</v>
      </c>
      <c r="E22" s="312">
        <v>20460.527999999998</v>
      </c>
      <c r="F22" s="313">
        <v>19773.268</v>
      </c>
      <c r="G22" s="312">
        <v>19143.622999999996</v>
      </c>
      <c r="I22" s="67"/>
      <c r="J22" s="349"/>
      <c r="K22" s="349"/>
      <c r="L22" s="349"/>
      <c r="M22" s="349"/>
    </row>
    <row r="23" spans="1:13" s="91" customFormat="1" ht="13">
      <c r="A23" s="90" t="s">
        <v>195</v>
      </c>
      <c r="B23" s="327" t="s">
        <v>21</v>
      </c>
      <c r="C23" s="328">
        <v>20780.565000000002</v>
      </c>
      <c r="D23" s="329">
        <v>20325.963</v>
      </c>
      <c r="E23" s="328">
        <v>20182.98</v>
      </c>
      <c r="F23" s="329">
        <v>19479.832000000002</v>
      </c>
      <c r="G23" s="328">
        <v>18838.985000000001</v>
      </c>
      <c r="I23" s="92"/>
      <c r="J23" s="349"/>
      <c r="K23" s="349"/>
      <c r="L23" s="349"/>
      <c r="M23" s="349"/>
    </row>
    <row r="24" spans="1:13">
      <c r="A24" s="89" t="s">
        <v>59</v>
      </c>
      <c r="B24" s="317" t="s">
        <v>22</v>
      </c>
      <c r="C24" s="330">
        <v>0.76174618820959561</v>
      </c>
      <c r="D24" s="331">
        <v>0.75906052521614242</v>
      </c>
      <c r="E24" s="330">
        <v>0.7414292931154195</v>
      </c>
      <c r="F24" s="331">
        <v>0.72321341313188237</v>
      </c>
      <c r="G24" s="330">
        <v>0.71478399481091837</v>
      </c>
      <c r="I24" s="67"/>
      <c r="J24" s="371"/>
      <c r="K24" s="371"/>
      <c r="L24" s="371"/>
      <c r="M24" s="371"/>
    </row>
    <row r="25" spans="1:13">
      <c r="A25" s="88" t="s">
        <v>170</v>
      </c>
      <c r="B25" s="339" t="s">
        <v>169</v>
      </c>
      <c r="C25" s="312">
        <v>1633.3604181613007</v>
      </c>
      <c r="D25" s="313">
        <v>1597.8324860393207</v>
      </c>
      <c r="E25" s="312">
        <v>1544.9206634968098</v>
      </c>
      <c r="F25" s="313">
        <v>1429.940270200314</v>
      </c>
      <c r="G25" s="312">
        <v>1303.6951630675621</v>
      </c>
      <c r="I25" s="67"/>
      <c r="J25" s="349"/>
      <c r="K25" s="349"/>
      <c r="L25" s="349"/>
      <c r="M25" s="349"/>
    </row>
    <row r="26" spans="1:13">
      <c r="A26" s="88" t="s">
        <v>63</v>
      </c>
      <c r="B26" s="339" t="s">
        <v>168</v>
      </c>
      <c r="C26" s="340">
        <v>26.20979059951544</v>
      </c>
      <c r="D26" s="341">
        <v>25.933611289304149</v>
      </c>
      <c r="E26" s="340">
        <v>25.677979826988178</v>
      </c>
      <c r="F26" s="341">
        <v>24.542855339463514</v>
      </c>
      <c r="G26" s="340">
        <v>23.680654823441643</v>
      </c>
      <c r="I26" s="67"/>
      <c r="J26" s="349"/>
      <c r="K26" s="349"/>
      <c r="L26" s="349"/>
      <c r="M26" s="349"/>
    </row>
    <row r="27" spans="1:13">
      <c r="A27" s="88"/>
      <c r="B27" s="317"/>
      <c r="C27" s="332"/>
      <c r="D27" s="333"/>
      <c r="E27" s="332"/>
      <c r="F27" s="333"/>
      <c r="G27" s="332"/>
      <c r="I27" s="67"/>
      <c r="J27" s="349"/>
      <c r="K27" s="349"/>
      <c r="L27" s="349"/>
      <c r="M27" s="349"/>
    </row>
    <row r="28" spans="1:13">
      <c r="A28" s="23" t="s">
        <v>108</v>
      </c>
      <c r="B28" s="317"/>
      <c r="C28" s="318"/>
      <c r="D28" s="319"/>
      <c r="E28" s="318"/>
      <c r="F28" s="319"/>
      <c r="G28" s="318"/>
      <c r="I28" s="67"/>
      <c r="J28" s="371"/>
      <c r="K28" s="371"/>
      <c r="L28" s="371"/>
      <c r="M28" s="371"/>
    </row>
    <row r="29" spans="1:13">
      <c r="A29" s="46" t="s">
        <v>85</v>
      </c>
      <c r="B29" s="317" t="s">
        <v>21</v>
      </c>
      <c r="C29" s="334">
        <v>395.40382299999999</v>
      </c>
      <c r="D29" s="335">
        <v>351.37282299999998</v>
      </c>
      <c r="E29" s="334">
        <v>321.19582299999996</v>
      </c>
      <c r="F29" s="335">
        <v>305.04582299999998</v>
      </c>
      <c r="G29" s="334">
        <v>288.775823</v>
      </c>
      <c r="H29" s="56"/>
      <c r="I29" s="67"/>
      <c r="J29" s="349"/>
      <c r="K29" s="349"/>
      <c r="L29" s="349"/>
      <c r="M29" s="349"/>
    </row>
    <row r="30" spans="1:13">
      <c r="A30" s="24" t="s">
        <v>32</v>
      </c>
      <c r="B30" s="317" t="s">
        <v>21</v>
      </c>
      <c r="C30" s="334">
        <v>44.030999999999999</v>
      </c>
      <c r="D30" s="335">
        <v>30.177</v>
      </c>
      <c r="E30" s="334">
        <v>16.149999999999999</v>
      </c>
      <c r="F30" s="335">
        <v>16.27</v>
      </c>
      <c r="G30" s="334">
        <v>22.718</v>
      </c>
      <c r="I30" s="67"/>
      <c r="J30" s="349"/>
      <c r="K30" s="349"/>
      <c r="L30" s="349"/>
      <c r="M30" s="349"/>
    </row>
    <row r="31" spans="1:13">
      <c r="A31" s="24" t="s">
        <v>23</v>
      </c>
      <c r="B31" s="317" t="s">
        <v>26</v>
      </c>
      <c r="C31" s="334">
        <v>499.27646270398918</v>
      </c>
      <c r="D31" s="335">
        <v>509.04359897651989</v>
      </c>
      <c r="E31" s="334">
        <v>513.8366833759527</v>
      </c>
      <c r="F31" s="335">
        <v>521.63368796942621</v>
      </c>
      <c r="G31" s="334">
        <v>536.76916240852347</v>
      </c>
      <c r="I31" s="67"/>
      <c r="J31" s="349"/>
      <c r="K31" s="349"/>
      <c r="L31" s="349"/>
      <c r="M31" s="349"/>
    </row>
    <row r="32" spans="1:13">
      <c r="A32" s="78" t="s">
        <v>23</v>
      </c>
      <c r="B32" s="317" t="s">
        <v>74</v>
      </c>
      <c r="C32" s="336">
        <v>5.9170666498851219</v>
      </c>
      <c r="D32" s="337">
        <v>6.0796303524313444</v>
      </c>
      <c r="E32" s="336">
        <v>6.1640640015925214</v>
      </c>
      <c r="F32" s="337">
        <v>6.2775316304633924</v>
      </c>
      <c r="G32" s="336">
        <v>6.4501873240391747</v>
      </c>
      <c r="I32" s="67"/>
      <c r="J32" s="349"/>
      <c r="K32" s="349"/>
      <c r="L32" s="349"/>
      <c r="M32" s="349"/>
    </row>
    <row r="33" spans="1:13">
      <c r="A33" s="79"/>
      <c r="B33" s="80"/>
      <c r="C33" s="190"/>
      <c r="D33" s="191"/>
      <c r="E33" s="190"/>
      <c r="F33" s="191"/>
      <c r="G33" s="190"/>
      <c r="I33" s="67"/>
      <c r="J33" s="349"/>
      <c r="K33" s="349"/>
      <c r="L33" s="349"/>
      <c r="M33" s="349"/>
    </row>
    <row r="34" spans="1:13">
      <c r="A34" s="338"/>
      <c r="B34" s="143"/>
      <c r="C34" s="143"/>
      <c r="D34" s="143"/>
      <c r="E34" s="143"/>
      <c r="F34" s="143"/>
      <c r="G34" s="143"/>
      <c r="J34" s="349"/>
      <c r="K34" s="349"/>
      <c r="L34" s="349"/>
      <c r="M34" s="349"/>
    </row>
    <row r="35" spans="1:13">
      <c r="A35" s="118" t="s">
        <v>19</v>
      </c>
      <c r="B35" s="102" t="s">
        <v>20</v>
      </c>
      <c r="C35" s="121">
        <f>C5</f>
        <v>45657</v>
      </c>
      <c r="D35" s="121">
        <f>D5</f>
        <v>45565</v>
      </c>
      <c r="E35" s="121">
        <f>E5</f>
        <v>45473</v>
      </c>
      <c r="F35" s="121">
        <f>F5</f>
        <v>45382</v>
      </c>
      <c r="G35" s="121">
        <f>G5</f>
        <v>45291</v>
      </c>
      <c r="J35" s="372"/>
      <c r="K35" s="372"/>
      <c r="L35" s="372"/>
      <c r="M35" s="372"/>
    </row>
    <row r="36" spans="1:13">
      <c r="A36" s="57" t="s">
        <v>24</v>
      </c>
      <c r="B36" s="115"/>
      <c r="C36" s="117"/>
      <c r="D36" s="137"/>
      <c r="E36" s="117"/>
      <c r="F36" s="137"/>
      <c r="G36" s="117"/>
      <c r="J36" s="349"/>
      <c r="K36" s="349"/>
      <c r="L36" s="349"/>
      <c r="M36" s="349"/>
    </row>
    <row r="37" spans="1:13">
      <c r="A37" s="58" t="s">
        <v>82</v>
      </c>
      <c r="B37" s="116" t="s">
        <v>34</v>
      </c>
      <c r="C37" s="98">
        <v>26335</v>
      </c>
      <c r="D37" s="101">
        <v>26172</v>
      </c>
      <c r="E37" s="98">
        <v>25972</v>
      </c>
      <c r="F37" s="101">
        <v>25704</v>
      </c>
      <c r="G37" s="98">
        <v>24874</v>
      </c>
      <c r="I37" s="67"/>
      <c r="J37" s="349"/>
      <c r="K37" s="349"/>
      <c r="L37" s="349"/>
      <c r="M37" s="349"/>
    </row>
    <row r="38" spans="1:13">
      <c r="A38" s="58" t="s">
        <v>83</v>
      </c>
      <c r="B38" s="116" t="s">
        <v>34</v>
      </c>
      <c r="C38" s="98">
        <v>81340</v>
      </c>
      <c r="D38" s="101">
        <v>80907</v>
      </c>
      <c r="E38" s="98">
        <v>80500</v>
      </c>
      <c r="F38" s="101">
        <v>79835</v>
      </c>
      <c r="G38" s="98">
        <v>77735</v>
      </c>
      <c r="I38" s="67"/>
      <c r="J38" s="349"/>
      <c r="K38" s="349"/>
      <c r="L38" s="349"/>
      <c r="M38" s="349"/>
    </row>
    <row r="39" spans="1:13">
      <c r="A39" s="58" t="s">
        <v>109</v>
      </c>
      <c r="B39" s="116" t="s">
        <v>34</v>
      </c>
      <c r="C39" s="98">
        <v>110</v>
      </c>
      <c r="D39" s="101">
        <v>103</v>
      </c>
      <c r="E39" s="98">
        <v>97</v>
      </c>
      <c r="F39" s="101">
        <v>93</v>
      </c>
      <c r="G39" s="98">
        <v>90</v>
      </c>
      <c r="I39" s="67"/>
      <c r="J39" s="349"/>
      <c r="K39" s="349"/>
      <c r="L39" s="349"/>
      <c r="M39" s="349"/>
    </row>
    <row r="40" spans="1:13">
      <c r="A40" s="46"/>
      <c r="J40" s="349"/>
      <c r="K40" s="349"/>
      <c r="L40" s="349"/>
      <c r="M40" s="349"/>
    </row>
    <row r="41" spans="1:13">
      <c r="A41" s="120"/>
      <c r="B41" s="120"/>
      <c r="C41" s="120"/>
      <c r="D41" s="120"/>
      <c r="E41" s="120"/>
      <c r="F41" s="120"/>
      <c r="G41" s="120"/>
      <c r="J41" s="349"/>
      <c r="K41" s="349"/>
      <c r="L41" s="349"/>
      <c r="M41" s="349"/>
    </row>
    <row r="42" spans="1:13">
      <c r="J42" s="349"/>
      <c r="K42" s="349"/>
      <c r="L42" s="349"/>
      <c r="M42" s="349"/>
    </row>
    <row r="43" spans="1:13">
      <c r="A43" s="120"/>
      <c r="B43" s="120"/>
      <c r="C43" s="120"/>
      <c r="D43" s="120"/>
      <c r="E43" s="120"/>
      <c r="F43" s="120"/>
      <c r="G43" s="120"/>
      <c r="J43" s="349"/>
      <c r="K43" s="349"/>
      <c r="L43" s="349"/>
      <c r="M43" s="349"/>
    </row>
  </sheetData>
  <phoneticPr fontId="3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Rajat Singhal</cp:lastModifiedBy>
  <cp:lastPrinted>2024-10-28T07:54:38Z</cp:lastPrinted>
  <dcterms:created xsi:type="dcterms:W3CDTF">2005-10-14T06:27:59Z</dcterms:created>
  <dcterms:modified xsi:type="dcterms:W3CDTF">2025-02-06T11:26:29Z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